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ม.ค.2562\"/>
    </mc:Choice>
  </mc:AlternateContent>
  <bookViews>
    <workbookView xWindow="0" yWindow="0" windowWidth="24000" windowHeight="9675"/>
  </bookViews>
  <sheets>
    <sheet name="ขาออก มค62" sheetId="1" r:id="rId1"/>
    <sheet name="ขาเข้า มค62" sheetId="2" r:id="rId2"/>
    <sheet name="เข้า 10 อันดับ มค62" sheetId="3" r:id="rId3"/>
    <sheet name="ผด.มค6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" l="1"/>
  <c r="E19" i="4"/>
  <c r="D19" i="4"/>
  <c r="J18" i="4"/>
  <c r="J19" i="4" s="1"/>
  <c r="I18" i="4"/>
  <c r="E18" i="4"/>
  <c r="D18" i="4"/>
  <c r="D17" i="3" l="1"/>
  <c r="C17" i="3"/>
  <c r="G14" i="3"/>
  <c r="D14" i="3" s="1"/>
  <c r="F14" i="3"/>
  <c r="C14" i="3" s="1"/>
  <c r="G13" i="3"/>
  <c r="F13" i="3"/>
  <c r="C13" i="3" s="1"/>
  <c r="D13" i="3"/>
  <c r="G12" i="3"/>
  <c r="D12" i="3" s="1"/>
  <c r="F12" i="3"/>
  <c r="C12" i="3" s="1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G25" i="2"/>
  <c r="H24" i="2"/>
  <c r="H25" i="2" s="1"/>
  <c r="G24" i="2"/>
  <c r="F24" i="2"/>
  <c r="F25" i="2" s="1"/>
  <c r="D24" i="2"/>
  <c r="D25" i="2" s="1"/>
  <c r="D15" i="3" l="1"/>
  <c r="C15" i="3"/>
  <c r="C16" i="3" s="1"/>
  <c r="D16" i="3"/>
  <c r="I57" i="1"/>
  <c r="L56" i="1"/>
  <c r="L57" i="1" s="1"/>
  <c r="J56" i="1"/>
  <c r="J57" i="1" s="1"/>
  <c r="I56" i="1"/>
  <c r="E16" i="1"/>
  <c r="E17" i="1" s="1"/>
  <c r="D16" i="1"/>
  <c r="D17" i="1" s="1"/>
</calcChain>
</file>

<file path=xl/sharedStrings.xml><?xml version="1.0" encoding="utf-8"?>
<sst xmlns="http://schemas.openxmlformats.org/spreadsheetml/2006/main" count="378" uniqueCount="229">
  <si>
    <t>ด่านศุลกากรช่องเม็ก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</si>
  <si>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</si>
  <si>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</si>
  <si>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2562</t>
  </si>
  <si>
    <t>ปีงบประมาณ 2562   (เดือน  มกราคม  2562)</t>
  </si>
  <si>
    <t>ประจำเดือน   มกราคม  2562</t>
  </si>
  <si>
    <t>ลำดับที่</t>
  </si>
  <si>
    <t>ชนิดสินค้า</t>
  </si>
  <si>
    <t>พิกัด</t>
  </si>
  <si>
    <t xml:space="preserve">น้ำหนัก </t>
  </si>
  <si>
    <t>มูลค่า (บาท)</t>
  </si>
  <si>
    <t>พิกัด8 หลัก</t>
  </si>
  <si>
    <t>สินค้า</t>
  </si>
  <si>
    <t>น้ำหนัก</t>
  </si>
  <si>
    <t>ปริมาณ</t>
  </si>
  <si>
    <t>หน่วย</t>
  </si>
  <si>
    <t>มูลค่า</t>
  </si>
  <si>
    <t>น้ำมันดีเชลหมุนเร็ว</t>
  </si>
  <si>
    <t>27101971</t>
  </si>
  <si>
    <t>LTR</t>
  </si>
  <si>
    <t>น้ำมันเบนชินธรรมดาไร้สารตะกั่ว</t>
  </si>
  <si>
    <t>27101224</t>
  </si>
  <si>
    <t>น้ำมันเบนชินไร้สารตะกั่ว ออกเทน 91</t>
  </si>
  <si>
    <t>27101213</t>
  </si>
  <si>
    <t>รถยนต์นั่ง เก๋ง กระบะ</t>
  </si>
  <si>
    <t>87033371</t>
  </si>
  <si>
    <t>C62</t>
  </si>
  <si>
    <t>แทรกเตอร์การเกษตร</t>
  </si>
  <si>
    <t>87011011</t>
  </si>
  <si>
    <t>น้ำมันเตา</t>
  </si>
  <si>
    <t>27101979</t>
  </si>
  <si>
    <t>น้ำมันเบนซินไร้สาร</t>
  </si>
  <si>
    <t>27101212</t>
  </si>
  <si>
    <t>ผงชูรส</t>
  </si>
  <si>
    <t>29224220</t>
  </si>
  <si>
    <t>KGM</t>
  </si>
  <si>
    <t>อาหารสัตว์</t>
  </si>
  <si>
    <t>23099019</t>
  </si>
  <si>
    <t>แบตเตอรี่ยี่ห้อ GS สำหรับรถยนต์</t>
  </si>
  <si>
    <t>85071099</t>
  </si>
  <si>
    <t>รวม</t>
  </si>
  <si>
    <t>68118100</t>
  </si>
  <si>
    <t>กระเบื้อง</t>
  </si>
  <si>
    <t>อื่นๆ</t>
  </si>
  <si>
    <t>87033276</t>
  </si>
  <si>
    <t xml:space="preserve">รถยนต์นั่ง </t>
  </si>
  <si>
    <t>รวมทั้งหมด</t>
  </si>
  <si>
    <t>96190011</t>
  </si>
  <si>
    <t>ผ้าอนามัย</t>
  </si>
  <si>
    <t>21069030</t>
  </si>
  <si>
    <t>ครีมเทียม</t>
  </si>
  <si>
    <t>27160000</t>
  </si>
  <si>
    <t>พลังงานไฟฟ้า</t>
  </si>
  <si>
    <t>KWH</t>
  </si>
  <si>
    <t>27101943</t>
  </si>
  <si>
    <t>น้ำมันหล่อหลื่น</t>
  </si>
  <si>
    <t>19051000</t>
  </si>
  <si>
    <t>ขนมอบกรอบ</t>
  </si>
  <si>
    <t>68101910</t>
  </si>
  <si>
    <t>23099012</t>
  </si>
  <si>
    <t>อาหารหมู</t>
  </si>
  <si>
    <t>39232199</t>
  </si>
  <si>
    <t>ถุงพลาสติก</t>
  </si>
  <si>
    <t>87019310</t>
  </si>
  <si>
    <t>รถยนตืนั่งที่มีกระบะ</t>
  </si>
  <si>
    <t>72142031</t>
  </si>
  <si>
    <t>เหล็กเส้น</t>
  </si>
  <si>
    <t>39233090</t>
  </si>
  <si>
    <t>ขวดพลาสติก</t>
  </si>
  <si>
    <t>10064090</t>
  </si>
  <si>
    <t>ปลายข้าว</t>
  </si>
  <si>
    <t>22029950</t>
  </si>
  <si>
    <t>น้ำอัดลม</t>
  </si>
  <si>
    <t>84281031</t>
  </si>
  <si>
    <t>ลิฟต์</t>
  </si>
  <si>
    <t>31010099</t>
  </si>
  <si>
    <t>ปุ๋ยเคมี</t>
  </si>
  <si>
    <t>84295200</t>
  </si>
  <si>
    <t>เครื่องตักย้าย</t>
  </si>
  <si>
    <t>ปีงบประมาณ 2562   (เดือนตุลาคม -  มกราคม  2562)</t>
  </si>
  <si>
    <t>27101226</t>
  </si>
  <si>
    <t>น้ำมันเอทามอล</t>
  </si>
  <si>
    <t>72143090</t>
  </si>
  <si>
    <t>น้ำหนัก (ตัน)</t>
  </si>
  <si>
    <t>มูลค่า (ล้านบาท)</t>
  </si>
  <si>
    <t>19023040</t>
  </si>
  <si>
    <t>มาม่า</t>
  </si>
  <si>
    <t>น้ำมันเชื้อเพลิง</t>
  </si>
  <si>
    <t>23099011</t>
  </si>
  <si>
    <t>อาหารไก่</t>
  </si>
  <si>
    <t>รถยนต์นั่งใหม่ กระบะ เก๋ง</t>
  </si>
  <si>
    <t>69072293</t>
  </si>
  <si>
    <t>กระเบื้องติดผนัง</t>
  </si>
  <si>
    <t>MTK</t>
  </si>
  <si>
    <t>ครีมเทียม,น้ำเชื่อม</t>
  </si>
  <si>
    <t>72142059</t>
  </si>
  <si>
    <t>เหล็กข้ออ้อย</t>
  </si>
  <si>
    <t>84082010</t>
  </si>
  <si>
    <t>เครื่องยนต์ดีเซล</t>
  </si>
  <si>
    <t>22029920</t>
  </si>
  <si>
    <t>เครื่องดื่มนมถั่วเหลือง</t>
  </si>
  <si>
    <t>พลาสติก</t>
  </si>
  <si>
    <t>69051000</t>
  </si>
  <si>
    <t>กระเบื้องมุงหลังคา</t>
  </si>
  <si>
    <t>แบตเตอรี่ยี่ห้อ" GS" สำหรับรถยนต์</t>
  </si>
  <si>
    <t>29224900</t>
  </si>
  <si>
    <t>เกลือ</t>
  </si>
  <si>
    <t>22029990</t>
  </si>
  <si>
    <t>น้ำอัดลมน้ำแร่</t>
  </si>
  <si>
    <t>รถแทรกเตอร์</t>
  </si>
  <si>
    <t>72259990</t>
  </si>
  <si>
    <t>แผ่นรีดทำด้วยเหล็ก</t>
  </si>
  <si>
    <t>ยางมะตอย</t>
  </si>
  <si>
    <t>40129090</t>
  </si>
  <si>
    <t>ยางนอก</t>
  </si>
  <si>
    <t>72141021</t>
  </si>
  <si>
    <t>เหล็กท่อน</t>
  </si>
  <si>
    <t>85369099</t>
  </si>
  <si>
    <t>หลอดไฟฟ้า</t>
  </si>
  <si>
    <t>38244000</t>
  </si>
  <si>
    <t>น้ำยายืดผม</t>
  </si>
  <si>
    <t>68118290</t>
  </si>
  <si>
    <t>34022095</t>
  </si>
  <si>
    <t>ไฮเตอร์</t>
  </si>
  <si>
    <t>33061090</t>
  </si>
  <si>
    <t>ยาสีฟัน</t>
  </si>
  <si>
    <t>17019990</t>
  </si>
  <si>
    <t>น้ำตาล</t>
  </si>
  <si>
    <t>22029910</t>
  </si>
  <si>
    <t>นมยูเอสที</t>
  </si>
  <si>
    <t>19023090</t>
  </si>
  <si>
    <t>เส้นสปาเก็ตตี้</t>
  </si>
  <si>
    <t>รวมทั้งสิ้น</t>
  </si>
  <si>
    <t>สินค้านำเข้าด่านศุลกากรช่องเม็ก</t>
  </si>
  <si>
    <t>นำเข้าจาก สปป.ลาว</t>
  </si>
  <si>
    <t>ประจำเดือน  มกราคม  2561</t>
  </si>
  <si>
    <t>ลำดับ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</si>
  <si>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</si>
  <si>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</si>
  <si>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</si>
  <si>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</si>
  <si>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</si>
  <si>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</si>
  <si>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</si>
  <si>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07141011</t>
  </si>
  <si>
    <t>มันสำประหลัง(มันเส้น)</t>
  </si>
  <si>
    <t>08109060</t>
  </si>
  <si>
    <t>มะขามเปียก</t>
  </si>
  <si>
    <t>07141099</t>
  </si>
  <si>
    <t>มันสำประหลัง(มันหัว)</t>
  </si>
  <si>
    <t>07049010</t>
  </si>
  <si>
    <t>กะหล่ำปลี</t>
  </si>
  <si>
    <t>กาแฟสำเร็จรูป 3in1</t>
  </si>
  <si>
    <t>80751000</t>
  </si>
  <si>
    <t>รถปั้นจั่น</t>
  </si>
  <si>
    <t>*</t>
  </si>
  <si>
    <t>07142090</t>
  </si>
  <si>
    <t>มันเทศ</t>
  </si>
  <si>
    <r>
      <t>ชุดสายไฟ</t>
    </r>
    <r>
      <rPr>
        <sz val="16"/>
        <color indexed="10"/>
        <rFont val="TH SarabunPSK"/>
        <family val="2"/>
      </rPr>
      <t>*</t>
    </r>
  </si>
  <si>
    <t>08109094</t>
  </si>
  <si>
    <t>เสาวรส</t>
  </si>
  <si>
    <t>07096010</t>
  </si>
  <si>
    <t>พริกสด</t>
  </si>
  <si>
    <r>
      <t>ชุดสายไฟ</t>
    </r>
    <r>
      <rPr>
        <sz val="16"/>
        <color indexed="10"/>
        <rFont val="TH SarabunPSK"/>
        <family val="2"/>
      </rPr>
      <t>**</t>
    </r>
  </si>
  <si>
    <t>09012110</t>
  </si>
  <si>
    <t>กาแฟคั่วไม่บด</t>
  </si>
  <si>
    <t>กาแฟสำเร็จรูปสำหรับผสมน้ำดื่ม</t>
  </si>
  <si>
    <t>44072999</t>
  </si>
  <si>
    <t>ไม้ลาวแปรรูป</t>
  </si>
  <si>
    <t>12119097</t>
  </si>
  <si>
    <t>เปลือกไม้บง</t>
  </si>
  <si>
    <t>MTQ</t>
  </si>
  <si>
    <t>90283090</t>
  </si>
  <si>
    <t>เครื่องทดสอบแบบพกพา</t>
  </si>
  <si>
    <t>67041100</t>
  </si>
  <si>
    <t>ผมปลอมสวมทั้งหัว</t>
  </si>
  <si>
    <t>***</t>
  </si>
  <si>
    <t>รถแทร็กเตอร์ (สำหรับใช้ในการเกษตร)</t>
  </si>
  <si>
    <t>-</t>
  </si>
  <si>
    <t>อื่น ๆ</t>
  </si>
  <si>
    <t xml:space="preserve">หมายเหตุ  </t>
  </si>
  <si>
    <t>1) * ใบสุทธินำกลับ เก่าใช้แล้ว    ** I-EAT FREE ZONE   *** คลังทัณฑ์บน</t>
  </si>
  <si>
    <t xml:space="preserve">            </t>
  </si>
  <si>
    <t>2) ข้อมูลอ้างอิงจากรายงานสารสนเทศศุลกากร</t>
  </si>
  <si>
    <t xml:space="preserve">3) ลำดับที่ 9 พิกัด 85443014 ชุดสายไฟ ใช้สิทธิ From D , ลำดับที่ 12 พิกัด 85444299 ชุดสายไฟ ใช้สิทธิ BOI 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</si>
  <si>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</si>
  <si>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</si>
  <si>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มูลค่าสินค้านำเข้าสูงสุด  10  อันดับ</t>
  </si>
  <si>
    <t>ประจำปีงบประมาณ  2562 (ตุลาคม 2561 - มกราคม 2562)</t>
  </si>
  <si>
    <t>น้ำหนัก/ตัน</t>
  </si>
  <si>
    <t>มูลค่า/ล้านบาท</t>
  </si>
  <si>
    <t>มันสำปะหลัง (มันเส้น)</t>
  </si>
  <si>
    <t>มันสำปะหลัง (มันหัว)</t>
  </si>
  <si>
    <t>เมล็ดกาแฟดิบ</t>
  </si>
  <si>
    <t>กาแฟสำเร็จรูป</t>
  </si>
  <si>
    <t>ชุดสายไฟ</t>
  </si>
  <si>
    <t>กาแฟคั่ว</t>
  </si>
  <si>
    <t xml:space="preserve">หมายเหตุ </t>
  </si>
  <si>
    <t>1) * ใบสุทธินำกลับ เก่าใช้แล้ว</t>
  </si>
  <si>
    <t xml:space="preserve">มูลค่าสินค้าผ่านแดนสูงสุด  10  อันดับ </t>
  </si>
  <si>
    <t>ปีงบประมาณ 2562   เดือน มกราคม  2562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</si>
  <si>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</si>
  <si>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</si>
  <si>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</si>
  <si>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</si>
  <si>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</si>
  <si>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</si>
  <si>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เบียร์</t>
  </si>
  <si>
    <t>ชิ้นส่วนเฟอร์นิเจอร์ไม้ดู่,ชิ้นส่วนเฟอร์นิเจอร์สัก,แต้ฮ้อ</t>
  </si>
  <si>
    <t>บุหรี่</t>
  </si>
  <si>
    <t>ของใช้ในโรงพยาบาล</t>
  </si>
  <si>
    <t>แป้งมันสำปะหลัง</t>
  </si>
  <si>
    <t>สิ่งก่อสร้างส่วนประกอบของสตีลทาวเวอร์</t>
  </si>
  <si>
    <t>หม้อแปลงไฟฟ้า</t>
  </si>
  <si>
    <t>รถยนต์ใหม่</t>
  </si>
  <si>
    <t>อุปกรณ์สำหรับออกกำลังกายทั่วไป</t>
  </si>
  <si>
    <t>เสื้อผ้าเครื่องนุ่งห่มลแอุปกรร์แต่งตัว</t>
  </si>
  <si>
    <t>ลูกเร่ว</t>
  </si>
  <si>
    <t>เครื่องปรับอากาศ</t>
  </si>
  <si>
    <t>ด้ายกะละโบ้,ชุดจิมเบเด็ก,กระเป๋าชินเกง</t>
  </si>
  <si>
    <t>สุรา</t>
  </si>
  <si>
    <t>อุปกรณ์สำหรับแต่งหน้าบริเวณเปลือกตา</t>
  </si>
  <si>
    <t>มอลต์</t>
  </si>
  <si>
    <t>ลำโพง</t>
  </si>
  <si>
    <t>ฉนวนป้องกัน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</si>
  <si>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</si>
  <si>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</si>
  <si>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</si>
  <si>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 xml:space="preserve">                                 จำนวนใบขนผ่านแดนออก  131 ใบขน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</si>
</sst>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#,##0.00;[Red]#,##0.00"/>
    <numFmt numFmtId="190" formatCode="0000"/>
    <numFmt numFmtId="191" formatCode="_-* #,##0.000_-;\-* #,##0.000_-;_-* &quot;-&quot;???_-;_-@_-"/>
    <numFmt numFmtId="192" formatCode="_(* #,##0.000_);_(* \(#,##0.000\);_(* &quot;-&quot;??_);_(@_)"/>
    <numFmt numFmtId="193" formatCode="0.000"/>
    <numFmt numFmtId="194" formatCode="_-* #,##0.000_-;\-* #,##0.000_-;_-* &quot;-&quot;??_-;_-@_-"/>
    <numFmt numFmtId="195" formatCode="#,##0.000;[Red]#,##0.000"/>
  </numFmts>
  <fonts count="4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sz val="16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 tint="0.14999847407452621"/>
      <name val="TH SarabunPSK"/>
      <family val="2"/>
    </font>
    <font>
      <sz val="8"/>
      <color theme="1"/>
      <name val="Calibri"/>
      <family val="2"/>
    </font>
    <font>
      <b/>
      <sz val="20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sz val="14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Calibri"/>
      <family val="2"/>
    </font>
    <font>
      <b/>
      <sz val="14"/>
      <color theme="1" tint="0.14999847407452621"/>
      <name val="TH SarabunPSK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u/>
      <sz val="11"/>
      <color theme="10"/>
      <name val="Tahoma"/>
      <family val="2"/>
      <scheme val="minor"/>
    </font>
    <font>
      <sz val="11"/>
      <color theme="0"/>
      <name val="Tahoma"/>
      <family val="2"/>
      <scheme val="minor"/>
    </font>
    <font>
      <sz val="10"/>
      <name val="Leelawadee UI"/>
      <family val="2"/>
      <charset val="222"/>
    </font>
    <font>
      <sz val="16"/>
      <name val="TH SarabunPSK"/>
      <family val="2"/>
      <charset val="222"/>
    </font>
    <font>
      <sz val="16"/>
      <color indexed="10"/>
      <name val="TH SarabunPSK"/>
      <family val="2"/>
    </font>
    <font>
      <sz val="14"/>
      <name val="TH SarabunPSK"/>
      <family val="2"/>
      <charset val="222"/>
    </font>
    <font>
      <sz val="14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8"/>
      <color theme="0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medium">
        <color indexed="64"/>
      </top>
      <bottom style="medium">
        <color indexed="64"/>
      </bottom>
      <diagonal/>
    </border>
    <border>
      <left style="thin">
        <color rgb="FF97999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7999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88" fontId="9" fillId="0" borderId="0" applyFont="0" applyFill="0" applyBorder="0" applyAlignment="0" applyProtection="0"/>
    <xf numFmtId="0" fontId="4" fillId="0" borderId="0"/>
    <xf numFmtId="0" fontId="12" fillId="0" borderId="0"/>
    <xf numFmtId="0" fontId="23" fillId="0" borderId="0"/>
    <xf numFmtId="0" fontId="3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0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43" fontId="6" fillId="0" borderId="0" xfId="1" applyFont="1"/>
    <xf numFmtId="187" fontId="6" fillId="0" borderId="0" xfId="2" applyNumberFormat="1" applyFont="1"/>
    <xf numFmtId="0" fontId="5" fillId="0" borderId="1" xfId="3" applyNumberFormat="1" applyFont="1" applyFill="1" applyBorder="1" applyAlignment="1" applyProtection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187" fontId="8" fillId="2" borderId="2" xfId="4" applyNumberFormat="1" applyFont="1" applyFill="1" applyBorder="1" applyAlignment="1">
      <alignment horizontal="center" vertical="center"/>
    </xf>
    <xf numFmtId="0" fontId="10" fillId="3" borderId="2" xfId="5" applyNumberFormat="1" applyFont="1" applyFill="1" applyBorder="1" applyAlignment="1" applyProtection="1">
      <alignment horizontal="center" vertical="center" wrapText="1"/>
    </xf>
    <xf numFmtId="0" fontId="11" fillId="3" borderId="2" xfId="5" applyNumberFormat="1" applyFont="1" applyFill="1" applyBorder="1" applyAlignment="1" applyProtection="1">
      <alignment horizontal="center" vertical="center"/>
    </xf>
    <xf numFmtId="0" fontId="13" fillId="4" borderId="2" xfId="6" applyFont="1" applyFill="1" applyBorder="1" applyAlignment="1">
      <alignment horizontal="center" vertical="center"/>
    </xf>
    <xf numFmtId="187" fontId="13" fillId="4" borderId="2" xfId="6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14" fillId="5" borderId="2" xfId="2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center" vertical="top" wrapText="1"/>
    </xf>
    <xf numFmtId="4" fontId="15" fillId="6" borderId="2" xfId="0" applyNumberFormat="1" applyFont="1" applyFill="1" applyBorder="1" applyAlignment="1">
      <alignment horizontal="right" vertical="top" wrapText="1"/>
    </xf>
    <xf numFmtId="0" fontId="16" fillId="0" borderId="2" xfId="0" applyFont="1" applyBorder="1" applyAlignment="1">
      <alignment horizontal="center"/>
    </xf>
    <xf numFmtId="0" fontId="17" fillId="6" borderId="2" xfId="0" applyFont="1" applyFill="1" applyBorder="1" applyAlignment="1">
      <alignment horizontal="center" vertical="top" wrapText="1"/>
    </xf>
    <xf numFmtId="0" fontId="18" fillId="5" borderId="2" xfId="2" applyFont="1" applyFill="1" applyBorder="1" applyAlignment="1">
      <alignment horizontal="left" vertical="top"/>
    </xf>
    <xf numFmtId="4" fontId="19" fillId="6" borderId="2" xfId="0" applyNumberFormat="1" applyFont="1" applyFill="1" applyBorder="1" applyAlignment="1">
      <alignment horizontal="right" vertical="top" wrapText="1"/>
    </xf>
    <xf numFmtId="3" fontId="17" fillId="6" borderId="2" xfId="0" applyNumberFormat="1" applyFont="1" applyFill="1" applyBorder="1" applyAlignment="1">
      <alignment horizontal="right" vertical="top" wrapText="1"/>
    </xf>
    <xf numFmtId="4" fontId="17" fillId="6" borderId="2" xfId="0" applyNumberFormat="1" applyFont="1" applyFill="1" applyBorder="1" applyAlignment="1">
      <alignment horizontal="right" vertical="top" wrapText="1"/>
    </xf>
    <xf numFmtId="0" fontId="14" fillId="5" borderId="0" xfId="2" applyFont="1" applyFill="1" applyBorder="1" applyAlignment="1">
      <alignment horizontal="left" vertical="top"/>
    </xf>
    <xf numFmtId="0" fontId="13" fillId="0" borderId="2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43" fontId="13" fillId="0" borderId="2" xfId="1" applyFont="1" applyBorder="1" applyAlignment="1">
      <alignment horizontal="right"/>
    </xf>
    <xf numFmtId="4" fontId="13" fillId="0" borderId="2" xfId="2" applyNumberFormat="1" applyFont="1" applyBorder="1" applyAlignment="1">
      <alignment horizontal="right"/>
    </xf>
    <xf numFmtId="0" fontId="8" fillId="0" borderId="2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Continuous"/>
    </xf>
    <xf numFmtId="43" fontId="13" fillId="0" borderId="2" xfId="1" applyFont="1" applyFill="1" applyBorder="1" applyAlignment="1">
      <alignment horizontal="right"/>
    </xf>
    <xf numFmtId="4" fontId="13" fillId="0" borderId="2" xfId="2" applyNumberFormat="1" applyFont="1" applyFill="1" applyBorder="1" applyAlignment="1">
      <alignment horizontal="right"/>
    </xf>
    <xf numFmtId="0" fontId="8" fillId="7" borderId="2" xfId="2" applyFont="1" applyFill="1" applyBorder="1" applyAlignment="1"/>
    <xf numFmtId="0" fontId="8" fillId="7" borderId="2" xfId="2" applyFont="1" applyFill="1" applyBorder="1" applyAlignment="1">
      <alignment horizontal="center"/>
    </xf>
    <xf numFmtId="0" fontId="21" fillId="7" borderId="2" xfId="2" applyFont="1" applyFill="1" applyBorder="1" applyAlignment="1">
      <alignment horizontal="centerContinuous"/>
    </xf>
    <xf numFmtId="4" fontId="22" fillId="8" borderId="3" xfId="0" applyNumberFormat="1" applyFont="1" applyFill="1" applyBorder="1" applyAlignment="1">
      <alignment horizontal="right" vertical="center" wrapText="1"/>
    </xf>
    <xf numFmtId="4" fontId="22" fillId="8" borderId="4" xfId="0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17" fillId="5" borderId="2" xfId="0" applyFont="1" applyFill="1" applyBorder="1" applyAlignment="1">
      <alignment horizontal="left" vertical="top" wrapText="1"/>
    </xf>
    <xf numFmtId="0" fontId="6" fillId="0" borderId="0" xfId="7" applyFont="1" applyFill="1" applyBorder="1" applyAlignment="1">
      <alignment horizontal="left" wrapText="1"/>
    </xf>
    <xf numFmtId="0" fontId="6" fillId="0" borderId="0" xfId="7" applyFont="1" applyFill="1" applyBorder="1" applyAlignment="1">
      <alignment horizontal="center" wrapText="1"/>
    </xf>
    <xf numFmtId="43" fontId="6" fillId="0" borderId="0" xfId="1" applyFont="1" applyFill="1" applyBorder="1" applyAlignment="1">
      <alignment wrapText="1"/>
    </xf>
    <xf numFmtId="187" fontId="6" fillId="0" borderId="0" xfId="7" applyNumberFormat="1" applyFont="1" applyFill="1" applyBorder="1" applyAlignment="1">
      <alignment wrapText="1"/>
    </xf>
    <xf numFmtId="0" fontId="6" fillId="0" borderId="0" xfId="2" applyFont="1" applyFill="1" applyBorder="1"/>
    <xf numFmtId="43" fontId="6" fillId="0" borderId="0" xfId="1" applyFont="1" applyFill="1" applyBorder="1"/>
    <xf numFmtId="187" fontId="6" fillId="0" borderId="0" xfId="2" applyNumberFormat="1" applyFont="1" applyFill="1" applyBorder="1"/>
    <xf numFmtId="0" fontId="6" fillId="0" borderId="0" xfId="2" applyFont="1" applyBorder="1" applyAlignment="1">
      <alignment horizontal="center"/>
    </xf>
    <xf numFmtId="0" fontId="24" fillId="0" borderId="0" xfId="7" applyFont="1" applyFill="1" applyBorder="1" applyAlignment="1">
      <alignment horizontal="left" wrapText="1"/>
    </xf>
    <xf numFmtId="43" fontId="24" fillId="0" borderId="0" xfId="1" applyFont="1" applyFill="1" applyBorder="1" applyAlignment="1">
      <alignment wrapText="1"/>
    </xf>
    <xf numFmtId="187" fontId="24" fillId="0" borderId="0" xfId="7" applyNumberFormat="1" applyFont="1" applyFill="1" applyBorder="1" applyAlignment="1">
      <alignment wrapText="1"/>
    </xf>
    <xf numFmtId="0" fontId="17" fillId="6" borderId="2" xfId="0" applyFont="1" applyFill="1" applyBorder="1" applyAlignment="1">
      <alignment horizontal="left" vertical="top" wrapText="1"/>
    </xf>
    <xf numFmtId="0" fontId="6" fillId="0" borderId="0" xfId="2" applyFont="1" applyBorder="1"/>
    <xf numFmtId="43" fontId="15" fillId="0" borderId="0" xfId="1" applyFont="1" applyFill="1" applyBorder="1" applyAlignment="1">
      <alignment vertical="center" wrapText="1"/>
    </xf>
    <xf numFmtId="187" fontId="6" fillId="0" borderId="0" xfId="2" applyNumberFormat="1" applyFont="1" applyBorder="1"/>
    <xf numFmtId="4" fontId="6" fillId="0" borderId="0" xfId="2" applyNumberFormat="1" applyFont="1" applyBorder="1" applyAlignment="1">
      <alignment horizontal="center"/>
    </xf>
    <xf numFmtId="43" fontId="0" fillId="0" borderId="0" xfId="1" applyFont="1"/>
    <xf numFmtId="43" fontId="6" fillId="0" borderId="0" xfId="1" applyFont="1" applyFill="1" applyBorder="1" applyAlignment="1">
      <alignment horizontal="right"/>
    </xf>
    <xf numFmtId="4" fontId="6" fillId="0" borderId="0" xfId="2" applyNumberFormat="1" applyFont="1" applyBorder="1" applyAlignment="1">
      <alignment horizontal="right"/>
    </xf>
    <xf numFmtId="43" fontId="15" fillId="0" borderId="0" xfId="1" applyFont="1" applyFill="1" applyBorder="1" applyAlignment="1">
      <alignment horizontal="right" vertical="top" wrapText="1"/>
    </xf>
    <xf numFmtId="43" fontId="6" fillId="0" borderId="0" xfId="1" applyFont="1" applyBorder="1"/>
    <xf numFmtId="0" fontId="25" fillId="5" borderId="2" xfId="0" applyFont="1" applyFill="1" applyBorder="1" applyAlignment="1">
      <alignment horizontal="left" vertical="top" wrapText="1"/>
    </xf>
    <xf numFmtId="0" fontId="3" fillId="0" borderId="0" xfId="2" applyFont="1" applyBorder="1" applyAlignment="1">
      <alignment horizontal="centerContinuous" vertical="center" wrapText="1"/>
    </xf>
    <xf numFmtId="43" fontId="3" fillId="0" borderId="0" xfId="1" applyFont="1" applyBorder="1" applyAlignment="1">
      <alignment horizontal="centerContinuous" vertical="center" wrapText="1"/>
    </xf>
    <xf numFmtId="0" fontId="8" fillId="9" borderId="2" xfId="2" applyFont="1" applyFill="1" applyBorder="1" applyAlignment="1">
      <alignment horizontal="center"/>
    </xf>
    <xf numFmtId="0" fontId="8" fillId="9" borderId="2" xfId="2" applyFont="1" applyFill="1" applyBorder="1" applyAlignment="1">
      <alignment horizontal="center" vertical="center"/>
    </xf>
    <xf numFmtId="43" fontId="8" fillId="9" borderId="2" xfId="1" applyFont="1" applyFill="1" applyBorder="1" applyAlignment="1">
      <alignment horizontal="center" vertical="center"/>
    </xf>
    <xf numFmtId="187" fontId="8" fillId="9" borderId="5" xfId="4" applyNumberFormat="1" applyFont="1" applyFill="1" applyBorder="1" applyAlignment="1">
      <alignment horizontal="center" vertical="center"/>
    </xf>
    <xf numFmtId="0" fontId="18" fillId="6" borderId="2" xfId="2" applyFont="1" applyFill="1" applyBorder="1" applyAlignment="1">
      <alignment horizontal="left" vertical="top"/>
    </xf>
    <xf numFmtId="0" fontId="6" fillId="0" borderId="2" xfId="2" applyFont="1" applyFill="1" applyBorder="1" applyAlignment="1">
      <alignment horizontal="center"/>
    </xf>
    <xf numFmtId="0" fontId="6" fillId="0" borderId="2" xfId="2" applyFont="1" applyBorder="1"/>
    <xf numFmtId="0" fontId="26" fillId="0" borderId="2" xfId="2" applyFont="1" applyFill="1" applyBorder="1" applyAlignment="1">
      <alignment horizontal="center"/>
    </xf>
    <xf numFmtId="43" fontId="27" fillId="0" borderId="0" xfId="1" applyFont="1" applyAlignment="1">
      <alignment horizontal="right"/>
    </xf>
    <xf numFmtId="4" fontId="26" fillId="0" borderId="5" xfId="2" applyNumberFormat="1" applyFont="1" applyFill="1" applyBorder="1" applyAlignment="1">
      <alignment horizontal="right"/>
    </xf>
    <xf numFmtId="43" fontId="26" fillId="0" borderId="2" xfId="1" applyFont="1" applyFill="1" applyBorder="1" applyAlignment="1">
      <alignment horizontal="right"/>
    </xf>
    <xf numFmtId="0" fontId="6" fillId="0" borderId="2" xfId="2" applyFont="1" applyFill="1" applyBorder="1"/>
    <xf numFmtId="0" fontId="27" fillId="5" borderId="6" xfId="0" applyFont="1" applyFill="1" applyBorder="1" applyAlignment="1">
      <alignment horizontal="left" vertical="top" wrapText="1"/>
    </xf>
    <xf numFmtId="0" fontId="6" fillId="0" borderId="2" xfId="7" applyFont="1" applyFill="1" applyBorder="1" applyAlignment="1">
      <alignment horizontal="left" wrapText="1"/>
    </xf>
    <xf numFmtId="0" fontId="6" fillId="5" borderId="2" xfId="7" applyFont="1" applyFill="1" applyBorder="1" applyAlignment="1">
      <alignment horizontal="left" wrapText="1"/>
    </xf>
    <xf numFmtId="0" fontId="3" fillId="0" borderId="2" xfId="2" applyFont="1" applyBorder="1" applyAlignment="1">
      <alignment horizontal="centerContinuous"/>
    </xf>
    <xf numFmtId="43" fontId="8" fillId="5" borderId="2" xfId="1" applyFont="1" applyFill="1" applyBorder="1" applyAlignment="1">
      <alignment horizontal="right"/>
    </xf>
    <xf numFmtId="4" fontId="8" fillId="5" borderId="5" xfId="2" applyNumberFormat="1" applyFont="1" applyFill="1" applyBorder="1"/>
    <xf numFmtId="43" fontId="28" fillId="0" borderId="2" xfId="1" applyFont="1" applyBorder="1" applyAlignment="1">
      <alignment horizontal="right"/>
    </xf>
    <xf numFmtId="4" fontId="28" fillId="0" borderId="5" xfId="2" applyNumberFormat="1" applyFont="1" applyBorder="1" applyAlignment="1">
      <alignment horizontal="right"/>
    </xf>
    <xf numFmtId="0" fontId="8" fillId="7" borderId="2" xfId="2" applyFont="1" applyFill="1" applyBorder="1" applyAlignment="1">
      <alignment horizontal="centerContinuous"/>
    </xf>
    <xf numFmtId="43" fontId="8" fillId="0" borderId="2" xfId="1" applyFont="1" applyBorder="1"/>
    <xf numFmtId="4" fontId="28" fillId="8" borderId="2" xfId="0" applyNumberFormat="1" applyFont="1" applyFill="1" applyBorder="1" applyAlignment="1">
      <alignment horizontal="right" vertical="center" wrapText="1"/>
    </xf>
    <xf numFmtId="0" fontId="21" fillId="0" borderId="0" xfId="2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left" vertical="top" wrapText="1"/>
    </xf>
    <xf numFmtId="43" fontId="6" fillId="0" borderId="0" xfId="2" applyNumberFormat="1" applyFont="1"/>
    <xf numFmtId="4" fontId="29" fillId="8" borderId="7" xfId="0" applyNumberFormat="1" applyFont="1" applyFill="1" applyBorder="1" applyAlignment="1">
      <alignment horizontal="right" vertical="center" wrapText="1"/>
    </xf>
    <xf numFmtId="43" fontId="19" fillId="0" borderId="0" xfId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0" fontId="5" fillId="0" borderId="8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>
      <alignment horizontal="centerContinuous"/>
    </xf>
    <xf numFmtId="4" fontId="30" fillId="5" borderId="9" xfId="7" applyNumberFormat="1" applyFont="1" applyFill="1" applyBorder="1" applyAlignment="1">
      <alignment horizontal="right" vertical="center" wrapText="1"/>
    </xf>
    <xf numFmtId="4" fontId="30" fillId="5" borderId="10" xfId="7" applyNumberFormat="1" applyFont="1" applyFill="1" applyBorder="1" applyAlignment="1">
      <alignment horizontal="right" vertical="center" wrapText="1"/>
    </xf>
    <xf numFmtId="4" fontId="30" fillId="5" borderId="8" xfId="7" applyNumberFormat="1" applyFont="1" applyFill="1" applyBorder="1" applyAlignment="1">
      <alignment horizontal="right" vertical="center" wrapText="1"/>
    </xf>
    <xf numFmtId="43" fontId="31" fillId="0" borderId="0" xfId="1" applyFont="1" applyFill="1" applyBorder="1" applyAlignment="1">
      <alignment vertical="center" wrapText="1"/>
    </xf>
    <xf numFmtId="187" fontId="32" fillId="0" borderId="0" xfId="2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Continuous"/>
    </xf>
    <xf numFmtId="0" fontId="10" fillId="0" borderId="12" xfId="0" applyNumberFormat="1" applyFont="1" applyFill="1" applyBorder="1" applyAlignment="1" applyProtection="1">
      <alignment horizontal="centerContinuous"/>
    </xf>
    <xf numFmtId="0" fontId="6" fillId="0" borderId="12" xfId="2" applyFont="1" applyBorder="1"/>
    <xf numFmtId="4" fontId="30" fillId="0" borderId="11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horizontal="centerContinuous"/>
    </xf>
    <xf numFmtId="0" fontId="10" fillId="0" borderId="15" xfId="0" applyNumberFormat="1" applyFont="1" applyFill="1" applyBorder="1" applyAlignment="1" applyProtection="1">
      <alignment horizontal="centerContinuous"/>
    </xf>
    <xf numFmtId="0" fontId="6" fillId="0" borderId="16" xfId="2" applyFont="1" applyFill="1" applyBorder="1"/>
    <xf numFmtId="4" fontId="22" fillId="8" borderId="17" xfId="0" applyNumberFormat="1" applyFont="1" applyFill="1" applyBorder="1" applyAlignment="1">
      <alignment horizontal="right" vertical="center" wrapText="1"/>
    </xf>
    <xf numFmtId="4" fontId="22" fillId="7" borderId="18" xfId="0" applyNumberFormat="1" applyFont="1" applyFill="1" applyBorder="1" applyAlignment="1">
      <alignment horizontal="left" vertical="top" wrapText="1"/>
    </xf>
    <xf numFmtId="0" fontId="27" fillId="0" borderId="0" xfId="7" applyFont="1" applyFill="1" applyBorder="1" applyAlignment="1">
      <alignment wrapText="1"/>
    </xf>
    <xf numFmtId="0" fontId="26" fillId="0" borderId="0" xfId="2" applyFont="1" applyFill="1" applyBorder="1" applyAlignment="1">
      <alignment horizontal="center"/>
    </xf>
    <xf numFmtId="43" fontId="26" fillId="0" borderId="0" xfId="1" applyFont="1" applyFill="1" applyBorder="1" applyAlignment="1">
      <alignment horizontal="right"/>
    </xf>
    <xf numFmtId="187" fontId="26" fillId="0" borderId="0" xfId="2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7" fillId="0" borderId="0" xfId="8" applyFont="1" applyFill="1" applyBorder="1" applyAlignment="1">
      <alignment horizontal="center"/>
    </xf>
    <xf numFmtId="0" fontId="6" fillId="0" borderId="0" xfId="2" applyFont="1" applyFill="1"/>
    <xf numFmtId="0" fontId="27" fillId="0" borderId="0" xfId="0" applyFont="1"/>
    <xf numFmtId="0" fontId="22" fillId="10" borderId="2" xfId="0" applyFont="1" applyFill="1" applyBorder="1" applyAlignment="1">
      <alignment horizontal="center" vertical="center"/>
    </xf>
    <xf numFmtId="49" fontId="22" fillId="10" borderId="2" xfId="0" applyNumberFormat="1" applyFont="1" applyFill="1" applyBorder="1" applyAlignment="1">
      <alignment horizontal="center" vertical="center"/>
    </xf>
    <xf numFmtId="43" fontId="22" fillId="10" borderId="2" xfId="1" applyFont="1" applyFill="1" applyBorder="1" applyAlignment="1">
      <alignment horizontal="center" vertical="center"/>
    </xf>
    <xf numFmtId="43" fontId="22" fillId="10" borderId="2" xfId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2" xfId="0" applyFont="1" applyBorder="1" applyAlignment="1">
      <alignment horizontal="center" vertical="center"/>
    </xf>
    <xf numFmtId="49" fontId="35" fillId="0" borderId="2" xfId="0" applyNumberFormat="1" applyFont="1" applyFill="1" applyBorder="1" applyAlignment="1" applyProtection="1">
      <alignment horizontal="center" vertical="center"/>
    </xf>
    <xf numFmtId="0" fontId="36" fillId="0" borderId="2" xfId="9" applyNumberFormat="1" applyFont="1" applyFill="1" applyBorder="1" applyAlignment="1" applyProtection="1">
      <alignment horizontal="left" vertical="center"/>
    </xf>
    <xf numFmtId="189" fontId="36" fillId="0" borderId="2" xfId="9" applyNumberFormat="1" applyFont="1" applyFill="1" applyBorder="1" applyAlignment="1" applyProtection="1">
      <alignment vertical="center"/>
    </xf>
    <xf numFmtId="189" fontId="36" fillId="0" borderId="2" xfId="9" applyNumberFormat="1" applyFont="1" applyFill="1" applyBorder="1" applyAlignment="1" applyProtection="1">
      <alignment horizontal="center" vertical="center"/>
    </xf>
    <xf numFmtId="43" fontId="15" fillId="0" borderId="2" xfId="1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2" xfId="10" applyNumberFormat="1" applyFont="1" applyFill="1" applyBorder="1" applyAlignment="1" applyProtection="1">
      <alignment horizontal="left" vertical="center"/>
    </xf>
    <xf numFmtId="189" fontId="36" fillId="0" borderId="2" xfId="10" applyNumberFormat="1" applyFont="1" applyFill="1" applyBorder="1" applyAlignment="1" applyProtection="1">
      <alignment vertical="center"/>
    </xf>
    <xf numFmtId="0" fontId="36" fillId="0" borderId="2" xfId="11" applyNumberFormat="1" applyFont="1" applyFill="1" applyBorder="1" applyAlignment="1" applyProtection="1">
      <alignment horizontal="left" vertical="center"/>
    </xf>
    <xf numFmtId="189" fontId="36" fillId="0" borderId="2" xfId="11" applyNumberFormat="1" applyFont="1" applyFill="1" applyBorder="1" applyAlignment="1" applyProtection="1">
      <alignment vertical="center"/>
    </xf>
    <xf numFmtId="189" fontId="36" fillId="0" borderId="2" xfId="11" applyNumberFormat="1" applyFont="1" applyFill="1" applyBorder="1" applyAlignment="1" applyProtection="1">
      <alignment horizontal="center" vertical="center"/>
    </xf>
    <xf numFmtId="189" fontId="36" fillId="0" borderId="2" xfId="12" applyNumberFormat="1" applyFont="1" applyFill="1" applyBorder="1" applyAlignment="1" applyProtection="1">
      <alignment vertical="center"/>
    </xf>
    <xf numFmtId="189" fontId="36" fillId="0" borderId="2" xfId="12" applyNumberFormat="1" applyFont="1" applyFill="1" applyBorder="1" applyAlignment="1" applyProtection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6" fillId="0" borderId="2" xfId="13" applyNumberFormat="1" applyFont="1" applyFill="1" applyBorder="1" applyAlignment="1" applyProtection="1">
      <alignment horizontal="left" vertical="center" wrapText="1"/>
    </xf>
    <xf numFmtId="189" fontId="36" fillId="0" borderId="2" xfId="13" applyNumberFormat="1" applyFont="1" applyFill="1" applyBorder="1" applyAlignment="1" applyProtection="1">
      <alignment vertical="center"/>
    </xf>
    <xf numFmtId="189" fontId="36" fillId="0" borderId="2" xfId="13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 wrapText="1"/>
    </xf>
    <xf numFmtId="189" fontId="36" fillId="0" borderId="2" xfId="14" applyNumberFormat="1" applyFont="1" applyFill="1" applyBorder="1" applyAlignment="1" applyProtection="1">
      <alignment vertical="center"/>
    </xf>
    <xf numFmtId="189" fontId="36" fillId="0" borderId="2" xfId="14" applyNumberFormat="1" applyFont="1" applyFill="1" applyBorder="1" applyAlignment="1" applyProtection="1">
      <alignment horizontal="center" vertical="center"/>
    </xf>
    <xf numFmtId="0" fontId="36" fillId="0" borderId="2" xfId="14" applyNumberFormat="1" applyFont="1" applyFill="1" applyBorder="1" applyAlignment="1" applyProtection="1">
      <alignment horizontal="left" vertical="center" wrapText="1" shrinkToFit="1"/>
    </xf>
    <xf numFmtId="189" fontId="36" fillId="0" borderId="2" xfId="15" applyNumberFormat="1" applyFont="1" applyFill="1" applyBorder="1" applyAlignment="1" applyProtection="1">
      <alignment vertical="center"/>
    </xf>
    <xf numFmtId="0" fontId="36" fillId="0" borderId="2" xfId="16" applyNumberFormat="1" applyFont="1" applyFill="1" applyBorder="1" applyAlignment="1" applyProtection="1">
      <alignment horizontal="left" vertical="center"/>
    </xf>
    <xf numFmtId="189" fontId="36" fillId="0" borderId="2" xfId="16" applyNumberFormat="1" applyFont="1" applyFill="1" applyBorder="1" applyAlignment="1" applyProtection="1">
      <alignment vertical="center"/>
    </xf>
    <xf numFmtId="0" fontId="36" fillId="0" borderId="2" xfId="17" applyNumberFormat="1" applyFont="1" applyFill="1" applyBorder="1" applyAlignment="1" applyProtection="1">
      <alignment horizontal="left" vertical="center"/>
    </xf>
    <xf numFmtId="189" fontId="36" fillId="0" borderId="2" xfId="18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36" fillId="0" borderId="2" xfId="19" applyNumberFormat="1" applyFont="1" applyFill="1" applyBorder="1" applyAlignment="1" applyProtection="1">
      <alignment horizontal="left" vertical="center"/>
    </xf>
    <xf numFmtId="189" fontId="36" fillId="0" borderId="2" xfId="19" applyNumberFormat="1" applyFont="1" applyFill="1" applyBorder="1" applyAlignment="1" applyProtection="1">
      <alignment vertical="center"/>
    </xf>
    <xf numFmtId="0" fontId="36" fillId="0" borderId="2" xfId="20" applyNumberFormat="1" applyFont="1" applyFill="1" applyBorder="1" applyAlignment="1" applyProtection="1">
      <alignment horizontal="left" vertical="center"/>
    </xf>
    <xf numFmtId="189" fontId="36" fillId="0" borderId="2" xfId="17" applyNumberFormat="1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189" fontId="36" fillId="0" borderId="2" xfId="21" applyNumberFormat="1" applyFont="1" applyFill="1" applyBorder="1" applyAlignment="1" applyProtection="1">
      <alignment vertical="center"/>
    </xf>
    <xf numFmtId="189" fontId="36" fillId="0" borderId="2" xfId="19" applyNumberFormat="1" applyFont="1" applyFill="1" applyBorder="1" applyAlignment="1" applyProtection="1">
      <alignment horizontal="center" vertical="center"/>
    </xf>
    <xf numFmtId="0" fontId="36" fillId="0" borderId="2" xfId="22" applyNumberFormat="1" applyFont="1" applyFill="1" applyBorder="1" applyAlignment="1" applyProtection="1">
      <alignment horizontal="left" vertical="center"/>
    </xf>
    <xf numFmtId="189" fontId="36" fillId="0" borderId="2" xfId="22" applyNumberFormat="1" applyFont="1" applyFill="1" applyBorder="1" applyAlignment="1" applyProtection="1">
      <alignment vertical="center"/>
    </xf>
    <xf numFmtId="0" fontId="38" fillId="0" borderId="2" xfId="23" applyNumberFormat="1" applyFont="1" applyFill="1" applyBorder="1" applyAlignment="1" applyProtection="1">
      <alignment horizontal="left" vertical="center"/>
    </xf>
    <xf numFmtId="189" fontId="36" fillId="0" borderId="2" xfId="24" applyNumberFormat="1" applyFont="1" applyFill="1" applyBorder="1" applyAlignment="1" applyProtection="1">
      <alignment vertical="center"/>
    </xf>
    <xf numFmtId="49" fontId="35" fillId="0" borderId="11" xfId="0" applyNumberFormat="1" applyFont="1" applyFill="1" applyBorder="1" applyAlignment="1" applyProtection="1">
      <alignment horizontal="center" vertical="center"/>
    </xf>
    <xf numFmtId="0" fontId="38" fillId="0" borderId="11" xfId="25" applyNumberFormat="1" applyFont="1" applyFill="1" applyBorder="1" applyAlignment="1" applyProtection="1">
      <alignment horizontal="left" vertical="center" wrapText="1"/>
    </xf>
    <xf numFmtId="189" fontId="36" fillId="0" borderId="2" xfId="20" applyNumberFormat="1" applyFont="1" applyFill="1" applyBorder="1" applyAlignment="1" applyProtection="1">
      <alignment vertical="center"/>
    </xf>
    <xf numFmtId="0" fontId="39" fillId="0" borderId="2" xfId="26" applyNumberFormat="1" applyFont="1" applyFill="1" applyBorder="1" applyAlignment="1" applyProtection="1">
      <alignment horizontal="left" vertical="center" wrapText="1"/>
    </xf>
    <xf numFmtId="189" fontId="36" fillId="0" borderId="2" xfId="23" applyNumberFormat="1" applyFont="1" applyFill="1" applyBorder="1" applyAlignment="1" applyProtection="1">
      <alignment vertical="center"/>
    </xf>
    <xf numFmtId="189" fontId="36" fillId="0" borderId="2" xfId="23" applyNumberFormat="1" applyFont="1" applyFill="1" applyBorder="1" applyAlignment="1" applyProtection="1">
      <alignment horizontal="center" vertical="center"/>
    </xf>
    <xf numFmtId="0" fontId="36" fillId="0" borderId="2" xfId="27" applyNumberFormat="1" applyFont="1" applyFill="1" applyBorder="1" applyAlignment="1" applyProtection="1">
      <alignment horizontal="left" vertical="center"/>
    </xf>
    <xf numFmtId="189" fontId="36" fillId="0" borderId="2" xfId="27" applyNumberFormat="1" applyFont="1" applyFill="1" applyBorder="1" applyAlignment="1" applyProtection="1">
      <alignment vertical="center"/>
    </xf>
    <xf numFmtId="189" fontId="36" fillId="0" borderId="2" xfId="26" applyNumberFormat="1" applyFont="1" applyFill="1" applyBorder="1" applyAlignment="1" applyProtection="1">
      <alignment vertical="center"/>
    </xf>
    <xf numFmtId="189" fontId="36" fillId="0" borderId="2" xfId="26" applyNumberFormat="1" applyFont="1" applyFill="1" applyBorder="1" applyAlignment="1" applyProtection="1">
      <alignment horizontal="center" vertical="center"/>
    </xf>
    <xf numFmtId="189" fontId="36" fillId="0" borderId="11" xfId="25" applyNumberFormat="1" applyFont="1" applyFill="1" applyBorder="1" applyAlignment="1" applyProtection="1">
      <alignment vertical="center"/>
    </xf>
    <xf numFmtId="189" fontId="36" fillId="0" borderId="11" xfId="26" applyNumberFormat="1" applyFont="1" applyFill="1" applyBorder="1" applyAlignment="1" applyProtection="1">
      <alignment horizontal="center" vertical="center"/>
    </xf>
    <xf numFmtId="43" fontId="15" fillId="0" borderId="11" xfId="1" applyFont="1" applyBorder="1" applyAlignment="1">
      <alignment vertical="center"/>
    </xf>
    <xf numFmtId="43" fontId="15" fillId="0" borderId="11" xfId="1" applyFont="1" applyBorder="1" applyAlignment="1">
      <alignment horizontal="center" vertical="center"/>
    </xf>
    <xf numFmtId="189" fontId="11" fillId="11" borderId="2" xfId="25" applyNumberFormat="1" applyFont="1" applyFill="1" applyBorder="1" applyAlignment="1" applyProtection="1">
      <alignment vertical="center"/>
    </xf>
    <xf numFmtId="43" fontId="22" fillId="11" borderId="2" xfId="1" applyFont="1" applyFill="1" applyBorder="1" applyAlignment="1">
      <alignment vertical="center"/>
    </xf>
    <xf numFmtId="43" fontId="15" fillId="11" borderId="2" xfId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90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189" fontId="40" fillId="0" borderId="9" xfId="0" applyNumberFormat="1" applyFont="1" applyBorder="1" applyAlignment="1">
      <alignment vertical="center"/>
    </xf>
    <xf numFmtId="43" fontId="15" fillId="0" borderId="9" xfId="1" applyFont="1" applyBorder="1" applyAlignment="1">
      <alignment horizontal="center" vertical="center"/>
    </xf>
    <xf numFmtId="43" fontId="22" fillId="10" borderId="20" xfId="1" applyFont="1" applyFill="1" applyBorder="1" applyAlignment="1">
      <alignment vertical="center"/>
    </xf>
    <xf numFmtId="43" fontId="22" fillId="10" borderId="20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3" fontId="41" fillId="0" borderId="0" xfId="1" applyFont="1"/>
    <xf numFmtId="43" fontId="15" fillId="0" borderId="0" xfId="1" applyFont="1"/>
    <xf numFmtId="43" fontId="16" fillId="10" borderId="2" xfId="1" applyFont="1" applyFill="1" applyBorder="1" applyAlignment="1">
      <alignment horizontal="center" vertical="center" wrapText="1"/>
    </xf>
    <xf numFmtId="43" fontId="22" fillId="0" borderId="2" xfId="1" applyFont="1" applyBorder="1" applyAlignment="1">
      <alignment vertical="center"/>
    </xf>
    <xf numFmtId="43" fontId="22" fillId="0" borderId="2" xfId="1" applyFont="1" applyBorder="1" applyAlignment="1">
      <alignment horizontal="center" vertical="center"/>
    </xf>
    <xf numFmtId="0" fontId="42" fillId="0" borderId="0" xfId="0" applyFont="1"/>
    <xf numFmtId="0" fontId="28" fillId="12" borderId="2" xfId="0" applyFont="1" applyFill="1" applyBorder="1" applyAlignment="1">
      <alignment horizontal="center" vertical="center"/>
    </xf>
    <xf numFmtId="0" fontId="32" fillId="0" borderId="0" xfId="0" applyFont="1"/>
    <xf numFmtId="0" fontId="27" fillId="0" borderId="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91" fontId="43" fillId="0" borderId="2" xfId="0" applyNumberFormat="1" applyFont="1" applyBorder="1" applyAlignment="1">
      <alignment horizontal="right" vertical="center"/>
    </xf>
    <xf numFmtId="191" fontId="43" fillId="0" borderId="2" xfId="0" applyNumberFormat="1" applyFont="1" applyBorder="1" applyAlignment="1">
      <alignment vertical="center"/>
    </xf>
    <xf numFmtId="192" fontId="42" fillId="0" borderId="0" xfId="0" applyNumberFormat="1" applyFont="1" applyAlignment="1">
      <alignment horizontal="center" vertical="center"/>
    </xf>
    <xf numFmtId="192" fontId="32" fillId="0" borderId="0" xfId="1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3" fillId="0" borderId="2" xfId="0" applyFont="1" applyBorder="1" applyAlignment="1">
      <alignment vertical="center"/>
    </xf>
    <xf numFmtId="187" fontId="32" fillId="0" borderId="0" xfId="0" applyNumberFormat="1" applyFont="1" applyAlignment="1">
      <alignment vertical="center"/>
    </xf>
    <xf numFmtId="193" fontId="27" fillId="0" borderId="0" xfId="0" applyNumberFormat="1" applyFont="1" applyAlignment="1">
      <alignment horizontal="center" vertical="center"/>
    </xf>
    <xf numFmtId="0" fontId="43" fillId="0" borderId="2" xfId="0" applyFont="1" applyBorder="1" applyAlignment="1">
      <alignment horizontal="left" vertical="center"/>
    </xf>
    <xf numFmtId="0" fontId="43" fillId="0" borderId="2" xfId="0" applyFont="1" applyBorder="1" applyAlignment="1">
      <alignment vertical="center" wrapText="1"/>
    </xf>
    <xf numFmtId="191" fontId="44" fillId="13" borderId="2" xfId="0" applyNumberFormat="1" applyFont="1" applyFill="1" applyBorder="1" applyAlignment="1">
      <alignment horizontal="center" vertical="center"/>
    </xf>
    <xf numFmtId="191" fontId="44" fillId="13" borderId="2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91" fontId="43" fillId="0" borderId="11" xfId="0" applyNumberFormat="1" applyFont="1" applyBorder="1" applyAlignment="1">
      <alignment vertical="center"/>
    </xf>
    <xf numFmtId="191" fontId="28" fillId="14" borderId="20" xfId="0" applyNumberFormat="1" applyFont="1" applyFill="1" applyBorder="1" applyAlignment="1">
      <alignment horizontal="center" vertical="center"/>
    </xf>
    <xf numFmtId="3" fontId="42" fillId="0" borderId="0" xfId="0" applyNumberFormat="1" applyFont="1"/>
    <xf numFmtId="194" fontId="27" fillId="0" borderId="0" xfId="1" applyNumberFormat="1" applyFont="1"/>
    <xf numFmtId="193" fontId="27" fillId="0" borderId="0" xfId="0" applyNumberFormat="1" applyFont="1"/>
    <xf numFmtId="194" fontId="28" fillId="0" borderId="0" xfId="0" applyNumberFormat="1" applyFont="1" applyAlignment="1">
      <alignment vertical="center"/>
    </xf>
    <xf numFmtId="189" fontId="27" fillId="0" borderId="0" xfId="0" applyNumberFormat="1" applyFont="1" applyAlignment="1">
      <alignment vertical="center"/>
    </xf>
    <xf numFmtId="189" fontId="27" fillId="0" borderId="0" xfId="0" applyNumberFormat="1" applyFont="1"/>
    <xf numFmtId="195" fontId="27" fillId="0" borderId="0" xfId="0" applyNumberFormat="1" applyFont="1"/>
    <xf numFmtId="0" fontId="3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2" fillId="15" borderId="11" xfId="0" applyFont="1" applyFill="1" applyBorder="1" applyAlignment="1">
      <alignment horizontal="center"/>
    </xf>
    <xf numFmtId="0" fontId="22" fillId="15" borderId="8" xfId="0" applyFont="1" applyFill="1" applyBorder="1" applyAlignment="1">
      <alignment horizontal="center"/>
    </xf>
    <xf numFmtId="0" fontId="22" fillId="15" borderId="2" xfId="0" applyFont="1" applyFill="1" applyBorder="1"/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43" fontId="15" fillId="0" borderId="2" xfId="1" applyFont="1" applyBorder="1"/>
    <xf numFmtId="0" fontId="45" fillId="0" borderId="2" xfId="0" applyFont="1" applyBorder="1"/>
    <xf numFmtId="0" fontId="46" fillId="0" borderId="2" xfId="0" applyFont="1" applyBorder="1"/>
    <xf numFmtId="0" fontId="17" fillId="0" borderId="2" xfId="0" applyFont="1" applyBorder="1"/>
    <xf numFmtId="0" fontId="15" fillId="15" borderId="2" xfId="0" applyFont="1" applyFill="1" applyBorder="1"/>
    <xf numFmtId="43" fontId="15" fillId="15" borderId="2" xfId="0" applyNumberFormat="1" applyFont="1" applyFill="1" applyBorder="1"/>
    <xf numFmtId="43" fontId="15" fillId="15" borderId="2" xfId="1" applyFont="1" applyFill="1" applyBorder="1"/>
    <xf numFmtId="43" fontId="15" fillId="0" borderId="2" xfId="0" applyNumberFormat="1" applyFont="1" applyBorder="1"/>
    <xf numFmtId="0" fontId="15" fillId="0" borderId="5" xfId="0" applyFont="1" applyBorder="1"/>
    <xf numFmtId="0" fontId="3" fillId="0" borderId="0" xfId="2" applyFont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/>
    </xf>
    <xf numFmtId="0" fontId="28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28" fillId="14" borderId="21" xfId="0" applyFont="1" applyFill="1" applyBorder="1" applyAlignment="1">
      <alignment horizontal="center" vertical="center"/>
    </xf>
    <xf numFmtId="0" fontId="28" fillId="14" borderId="22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/>
    </xf>
    <xf numFmtId="0" fontId="15" fillId="15" borderId="19" xfId="0" applyFont="1" applyFill="1" applyBorder="1" applyAlignment="1">
      <alignment horizontal="center"/>
    </xf>
    <xf numFmtId="0" fontId="15" fillId="15" borderId="6" xfId="0" applyFont="1" applyFill="1" applyBorder="1" applyAlignment="1">
      <alignment horizontal="center"/>
    </xf>
    <xf numFmtId="0" fontId="15" fillId="15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15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28">
    <cellStyle name="Hyperlink" xfId="8" builtinId="8"/>
    <cellStyle name="เครื่องหมายจุลภาค 2 2" xfId="4"/>
    <cellStyle name="จุลภาค" xfId="1" builtinId="3"/>
    <cellStyle name="ปกติ" xfId="0" builtinId="0"/>
    <cellStyle name="ปกติ 11" xfId="16"/>
    <cellStyle name="ปกติ 12" xfId="17"/>
    <cellStyle name="ปกติ 15" xfId="13"/>
    <cellStyle name="ปกติ 16" xfId="9"/>
    <cellStyle name="ปกติ 17" xfId="25"/>
    <cellStyle name="ปกติ 2" xfId="5"/>
    <cellStyle name="ปกติ 2 2" xfId="2"/>
    <cellStyle name="ปกติ 20" xfId="26"/>
    <cellStyle name="ปกติ 21" xfId="20"/>
    <cellStyle name="ปกติ 23" xfId="22"/>
    <cellStyle name="ปกติ 25" xfId="24"/>
    <cellStyle name="ปกติ 28" xfId="18"/>
    <cellStyle name="ปกติ 3" xfId="10"/>
    <cellStyle name="ปกติ 30" xfId="21"/>
    <cellStyle name="ปกติ 32" xfId="19"/>
    <cellStyle name="ปกติ 33" xfId="23"/>
    <cellStyle name="ปกติ 34" xfId="15"/>
    <cellStyle name="ปกติ 4" xfId="11"/>
    <cellStyle name="ปกติ 6" xfId="12"/>
    <cellStyle name="ปกติ 7" xfId="27"/>
    <cellStyle name="ปกติ 8" xfId="14"/>
    <cellStyle name="ปกติ 9" xfId="3"/>
    <cellStyle name="ปกติ_Sheet1" xfId="7"/>
    <cellStyle name="ปกติ_Sheet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workbookViewId="0">
      <selection activeCell="B52" sqref="B52"/>
    </sheetView>
  </sheetViews>
  <sheetFormatPr defaultRowHeight="23.25" x14ac:dyDescent="0.35"/>
  <cols>
    <col min="1" max="1" width="5.5" style="2" customWidth="1"/>
    <col min="2" max="2" width="32.875" style="1" customWidth="1"/>
    <col min="3" max="3" width="8" style="2" customWidth="1"/>
    <col min="4" max="4" width="17" style="3" customWidth="1"/>
    <col min="5" max="5" width="20.5" style="4" customWidth="1"/>
    <col min="6" max="6" width="5.25" style="1" customWidth="1"/>
    <col min="7" max="7" width="9" style="1" customWidth="1"/>
    <col min="8" max="8" width="23.625" style="1" customWidth="1"/>
    <col min="9" max="9" width="12.25" style="1" customWidth="1"/>
    <col min="10" max="10" width="12.625" style="1" customWidth="1"/>
    <col min="11" max="11" width="5.25" style="1" customWidth="1"/>
    <col min="12" max="12" width="14.625" style="1" customWidth="1"/>
    <col min="13" max="16384" width="9" style="1"/>
  </cols>
  <sheetData>
    <row r="1" spans="1:14" ht="23.25" customHeight="1" x14ac:dyDescent="0.35">
      <c r="A1" s="248" t="s">
        <v>0</v>
      </c>
      <c r="B1" s="248"/>
      <c r="C1" s="248"/>
      <c r="D1" s="248"/>
      <c r="E1" s="248"/>
      <c r="F1" s="249" t="s">
        <v>1</v>
      </c>
      <c r="G1" s="249"/>
      <c r="H1" s="249"/>
      <c r="I1" s="249"/>
      <c r="J1" s="249"/>
      <c r="K1" s="249"/>
      <c r="L1" s="249"/>
    </row>
    <row r="2" spans="1:14" ht="23.25" customHeight="1" x14ac:dyDescent="0.35">
      <c r="A2" s="248" t="s">
        <v>2</v>
      </c>
      <c r="B2" s="248"/>
      <c r="C2" s="248"/>
      <c r="D2" s="248"/>
      <c r="E2" s="248"/>
      <c r="F2" s="249" t="s">
        <v>3</v>
      </c>
      <c r="G2" s="249"/>
      <c r="H2" s="249"/>
      <c r="I2" s="249"/>
      <c r="J2" s="249"/>
      <c r="K2" s="249"/>
      <c r="L2" s="249"/>
    </row>
    <row r="3" spans="1:14" ht="23.25" customHeight="1" x14ac:dyDescent="0.35">
      <c r="A3" s="248" t="s">
        <v>4</v>
      </c>
      <c r="B3" s="248"/>
      <c r="C3" s="248"/>
      <c r="D3" s="248"/>
      <c r="E3" s="248"/>
      <c r="F3" s="249" t="s">
        <v>5</v>
      </c>
      <c r="G3" s="249"/>
      <c r="H3" s="249"/>
      <c r="I3" s="249"/>
      <c r="J3" s="249"/>
      <c r="K3" s="249"/>
      <c r="L3" s="249"/>
    </row>
    <row r="4" spans="1:14" ht="23.25" customHeight="1" x14ac:dyDescent="0.35">
      <c r="F4" s="5"/>
      <c r="G4" s="5"/>
      <c r="H4" s="5"/>
      <c r="I4" s="5"/>
      <c r="J4" s="5"/>
      <c r="K4" s="5"/>
      <c r="L4" s="5"/>
    </row>
    <row r="5" spans="1:14" ht="30" customHeight="1" x14ac:dyDescent="0.35">
      <c r="A5" s="6" t="s">
        <v>6</v>
      </c>
      <c r="B5" s="7" t="s">
        <v>7</v>
      </c>
      <c r="C5" s="7" t="s">
        <v>8</v>
      </c>
      <c r="D5" s="8" t="s">
        <v>9</v>
      </c>
      <c r="E5" s="9" t="s">
        <v>10</v>
      </c>
      <c r="F5" s="10" t="s">
        <v>6</v>
      </c>
      <c r="G5" s="11" t="s">
        <v>11</v>
      </c>
      <c r="H5" s="12" t="s">
        <v>12</v>
      </c>
      <c r="I5" s="13" t="s">
        <v>13</v>
      </c>
      <c r="J5" s="13" t="s">
        <v>14</v>
      </c>
      <c r="K5" s="13" t="s">
        <v>15</v>
      </c>
      <c r="L5" s="13" t="s">
        <v>16</v>
      </c>
    </row>
    <row r="6" spans="1:14" ht="23.25" customHeight="1" x14ac:dyDescent="0.35">
      <c r="A6" s="14">
        <v>1</v>
      </c>
      <c r="B6" s="15" t="s">
        <v>17</v>
      </c>
      <c r="C6" s="16" t="s">
        <v>18</v>
      </c>
      <c r="D6" s="17">
        <v>11388217.279999999</v>
      </c>
      <c r="E6" s="17">
        <v>259633765</v>
      </c>
      <c r="F6" s="18">
        <v>1</v>
      </c>
      <c r="G6" s="19" t="s">
        <v>18</v>
      </c>
      <c r="H6" s="20" t="s">
        <v>17</v>
      </c>
      <c r="I6" s="21">
        <v>11388217.279999999</v>
      </c>
      <c r="J6" s="22">
        <v>14205655</v>
      </c>
      <c r="K6" s="19" t="s">
        <v>19</v>
      </c>
      <c r="L6" s="23">
        <v>259633765</v>
      </c>
    </row>
    <row r="7" spans="1:14" ht="23.25" customHeight="1" x14ac:dyDescent="0.35">
      <c r="A7" s="14">
        <v>2</v>
      </c>
      <c r="B7" s="15" t="s">
        <v>20</v>
      </c>
      <c r="C7" s="16" t="s">
        <v>21</v>
      </c>
      <c r="D7" s="17">
        <v>2917167.8</v>
      </c>
      <c r="E7" s="17">
        <v>56027514</v>
      </c>
      <c r="F7" s="18">
        <v>2</v>
      </c>
      <c r="G7" s="19" t="s">
        <v>21</v>
      </c>
      <c r="H7" s="20" t="s">
        <v>20</v>
      </c>
      <c r="I7" s="21">
        <v>2917167.8</v>
      </c>
      <c r="J7" s="22">
        <v>4099941</v>
      </c>
      <c r="K7" s="19" t="s">
        <v>19</v>
      </c>
      <c r="L7" s="23">
        <v>56027514</v>
      </c>
      <c r="M7" s="24"/>
      <c r="N7" s="2"/>
    </row>
    <row r="8" spans="1:14" ht="23.25" customHeight="1" x14ac:dyDescent="0.35">
      <c r="A8" s="14">
        <v>3</v>
      </c>
      <c r="B8" s="15" t="s">
        <v>22</v>
      </c>
      <c r="C8" s="16" t="s">
        <v>23</v>
      </c>
      <c r="D8" s="17">
        <v>621910.80000000005</v>
      </c>
      <c r="E8" s="17">
        <v>22213248</v>
      </c>
      <c r="F8" s="18">
        <v>3</v>
      </c>
      <c r="G8" s="19" t="s">
        <v>23</v>
      </c>
      <c r="H8" s="20" t="s">
        <v>22</v>
      </c>
      <c r="I8" s="21">
        <v>621910.80000000005</v>
      </c>
      <c r="J8" s="22">
        <v>840420</v>
      </c>
      <c r="K8" s="19" t="s">
        <v>19</v>
      </c>
      <c r="L8" s="23">
        <v>22213248</v>
      </c>
    </row>
    <row r="9" spans="1:14" ht="23.25" customHeight="1" x14ac:dyDescent="0.35">
      <c r="A9" s="14">
        <v>4</v>
      </c>
      <c r="B9" s="15" t="s">
        <v>24</v>
      </c>
      <c r="C9" s="16" t="s">
        <v>25</v>
      </c>
      <c r="D9" s="17">
        <v>192400</v>
      </c>
      <c r="E9" s="17">
        <v>20590200</v>
      </c>
      <c r="F9" s="18">
        <v>4</v>
      </c>
      <c r="G9" s="19" t="s">
        <v>25</v>
      </c>
      <c r="H9" s="20" t="s">
        <v>24</v>
      </c>
      <c r="I9" s="21">
        <v>192400</v>
      </c>
      <c r="J9" s="22">
        <v>27</v>
      </c>
      <c r="K9" s="19" t="s">
        <v>26</v>
      </c>
      <c r="L9" s="23">
        <v>20590200</v>
      </c>
    </row>
    <row r="10" spans="1:14" ht="23.25" customHeight="1" x14ac:dyDescent="0.35">
      <c r="A10" s="14">
        <v>5</v>
      </c>
      <c r="B10" s="15" t="s">
        <v>27</v>
      </c>
      <c r="C10" s="16" t="s">
        <v>28</v>
      </c>
      <c r="D10" s="17">
        <v>1658220</v>
      </c>
      <c r="E10" s="17">
        <v>20383465</v>
      </c>
      <c r="F10" s="18">
        <v>5</v>
      </c>
      <c r="G10" s="19" t="s">
        <v>28</v>
      </c>
      <c r="H10" s="20" t="s">
        <v>27</v>
      </c>
      <c r="I10" s="21">
        <v>1658220</v>
      </c>
      <c r="J10" s="22">
        <v>800</v>
      </c>
      <c r="K10" s="19" t="s">
        <v>26</v>
      </c>
      <c r="L10" s="23">
        <v>20383465</v>
      </c>
    </row>
    <row r="11" spans="1:14" ht="23.25" customHeight="1" x14ac:dyDescent="0.35">
      <c r="A11" s="14">
        <v>6</v>
      </c>
      <c r="B11" s="15" t="s">
        <v>29</v>
      </c>
      <c r="C11" s="16" t="s">
        <v>30</v>
      </c>
      <c r="D11" s="17">
        <v>949680</v>
      </c>
      <c r="E11" s="17">
        <v>19746869</v>
      </c>
      <c r="F11" s="18">
        <v>6</v>
      </c>
      <c r="G11" s="19" t="s">
        <v>30</v>
      </c>
      <c r="H11" s="20" t="s">
        <v>29</v>
      </c>
      <c r="I11" s="21">
        <v>949680</v>
      </c>
      <c r="J11" s="22">
        <v>1757000</v>
      </c>
      <c r="K11" s="19" t="s">
        <v>19</v>
      </c>
      <c r="L11" s="23">
        <v>19746869</v>
      </c>
    </row>
    <row r="12" spans="1:14" ht="23.25" customHeight="1" x14ac:dyDescent="0.35">
      <c r="A12" s="14">
        <v>7</v>
      </c>
      <c r="B12" s="15" t="s">
        <v>31</v>
      </c>
      <c r="C12" s="16" t="s">
        <v>32</v>
      </c>
      <c r="D12" s="17">
        <v>100430.86</v>
      </c>
      <c r="E12" s="17">
        <v>17889290</v>
      </c>
      <c r="F12" s="18">
        <v>7</v>
      </c>
      <c r="G12" s="19" t="s">
        <v>32</v>
      </c>
      <c r="H12" s="20" t="s">
        <v>31</v>
      </c>
      <c r="I12" s="21">
        <v>100430.86</v>
      </c>
      <c r="J12" s="22">
        <v>1367000</v>
      </c>
      <c r="K12" s="19" t="s">
        <v>19</v>
      </c>
      <c r="L12" s="23">
        <v>17889290</v>
      </c>
    </row>
    <row r="13" spans="1:14" ht="23.25" customHeight="1" x14ac:dyDescent="0.35">
      <c r="A13" s="14">
        <v>8</v>
      </c>
      <c r="B13" s="15" t="s">
        <v>33</v>
      </c>
      <c r="C13" s="16" t="s">
        <v>34</v>
      </c>
      <c r="D13" s="17">
        <v>881060</v>
      </c>
      <c r="E13" s="17">
        <v>16619095</v>
      </c>
      <c r="F13" s="18">
        <v>8</v>
      </c>
      <c r="G13" s="19" t="s">
        <v>34</v>
      </c>
      <c r="H13" s="20" t="s">
        <v>33</v>
      </c>
      <c r="I13" s="21">
        <v>881060</v>
      </c>
      <c r="J13" s="22">
        <v>228981</v>
      </c>
      <c r="K13" s="19" t="s">
        <v>35</v>
      </c>
      <c r="L13" s="23">
        <v>16619095</v>
      </c>
    </row>
    <row r="14" spans="1:14" ht="23.25" customHeight="1" x14ac:dyDescent="0.35">
      <c r="A14" s="14">
        <v>9</v>
      </c>
      <c r="B14" s="15" t="s">
        <v>36</v>
      </c>
      <c r="C14" s="16" t="s">
        <v>37</v>
      </c>
      <c r="D14" s="17">
        <v>2117957</v>
      </c>
      <c r="E14" s="17">
        <v>15825637</v>
      </c>
      <c r="F14" s="18">
        <v>9</v>
      </c>
      <c r="G14" s="19" t="s">
        <v>37</v>
      </c>
      <c r="H14" s="20" t="s">
        <v>36</v>
      </c>
      <c r="I14" s="21">
        <v>2117957</v>
      </c>
      <c r="J14" s="22">
        <v>881060</v>
      </c>
      <c r="K14" s="19" t="s">
        <v>35</v>
      </c>
      <c r="L14" s="23">
        <v>15825637</v>
      </c>
    </row>
    <row r="15" spans="1:14" ht="23.25" customHeight="1" x14ac:dyDescent="0.35">
      <c r="A15" s="14">
        <v>10</v>
      </c>
      <c r="B15" s="15" t="s">
        <v>38</v>
      </c>
      <c r="C15" s="16" t="s">
        <v>39</v>
      </c>
      <c r="D15" s="17">
        <v>119931.83</v>
      </c>
      <c r="E15" s="17">
        <v>15791922</v>
      </c>
      <c r="F15" s="18">
        <v>10</v>
      </c>
      <c r="G15" s="19" t="s">
        <v>39</v>
      </c>
      <c r="H15" s="20" t="s">
        <v>38</v>
      </c>
      <c r="I15" s="21">
        <v>119931.83</v>
      </c>
      <c r="J15" s="22">
        <v>7390</v>
      </c>
      <c r="K15" s="19" t="s">
        <v>26</v>
      </c>
      <c r="L15" s="23">
        <v>15791922</v>
      </c>
    </row>
    <row r="16" spans="1:14" ht="24.75" customHeight="1" x14ac:dyDescent="0.4">
      <c r="A16" s="25"/>
      <c r="B16" s="26" t="s">
        <v>40</v>
      </c>
      <c r="C16" s="27"/>
      <c r="D16" s="28">
        <f>SUM(D6:D15)</f>
        <v>20946975.569999997</v>
      </c>
      <c r="E16" s="29">
        <f>SUM(E6:E15)</f>
        <v>464721005</v>
      </c>
      <c r="F16" s="18">
        <v>11</v>
      </c>
      <c r="G16" s="19" t="s">
        <v>41</v>
      </c>
      <c r="H16" s="20" t="s">
        <v>42</v>
      </c>
      <c r="I16" s="21">
        <v>39760</v>
      </c>
      <c r="J16" s="22">
        <v>2148317</v>
      </c>
      <c r="K16" s="19" t="s">
        <v>35</v>
      </c>
      <c r="L16" s="23">
        <v>15461997</v>
      </c>
    </row>
    <row r="17" spans="1:12" ht="23.25" customHeight="1" thickBot="1" x14ac:dyDescent="0.4">
      <c r="A17" s="30"/>
      <c r="B17" s="31" t="s">
        <v>43</v>
      </c>
      <c r="C17" s="32"/>
      <c r="D17" s="33">
        <f>D18-D16</f>
        <v>21682002.773999903</v>
      </c>
      <c r="E17" s="34">
        <f>E18-E16</f>
        <v>625872935</v>
      </c>
      <c r="F17" s="18">
        <v>12</v>
      </c>
      <c r="G17" s="19" t="s">
        <v>44</v>
      </c>
      <c r="H17" s="20" t="s">
        <v>45</v>
      </c>
      <c r="I17" s="21">
        <v>2</v>
      </c>
      <c r="J17" s="22">
        <v>24</v>
      </c>
      <c r="K17" s="19" t="s">
        <v>26</v>
      </c>
      <c r="L17" s="23">
        <v>15435552</v>
      </c>
    </row>
    <row r="18" spans="1:12" ht="28.5" customHeight="1" thickBot="1" x14ac:dyDescent="0.5">
      <c r="A18" s="35">
        <v>11</v>
      </c>
      <c r="B18" s="36" t="s">
        <v>46</v>
      </c>
      <c r="C18" s="37"/>
      <c r="D18" s="38">
        <v>42628978.3439999</v>
      </c>
      <c r="E18" s="39">
        <v>1090593940</v>
      </c>
      <c r="F18" s="18">
        <v>13</v>
      </c>
      <c r="G18" s="19" t="s">
        <v>47</v>
      </c>
      <c r="H18" s="20" t="s">
        <v>48</v>
      </c>
      <c r="I18" s="21">
        <v>186139.6</v>
      </c>
      <c r="J18" s="22">
        <v>97171</v>
      </c>
      <c r="K18" s="19" t="s">
        <v>35</v>
      </c>
      <c r="L18" s="23">
        <v>15154685</v>
      </c>
    </row>
    <row r="19" spans="1:12" ht="23.25" customHeight="1" x14ac:dyDescent="0.35">
      <c r="A19" s="40"/>
      <c r="B19" s="41"/>
      <c r="C19" s="42"/>
      <c r="D19" s="43"/>
      <c r="E19" s="44"/>
      <c r="F19" s="18">
        <v>14</v>
      </c>
      <c r="G19" s="19" t="s">
        <v>49</v>
      </c>
      <c r="H19" s="45" t="s">
        <v>50</v>
      </c>
      <c r="I19" s="21">
        <v>235993.91800000001</v>
      </c>
      <c r="J19" s="22">
        <v>279687</v>
      </c>
      <c r="K19" s="19" t="s">
        <v>35</v>
      </c>
      <c r="L19" s="23">
        <v>13857557</v>
      </c>
    </row>
    <row r="20" spans="1:12" ht="23.25" customHeight="1" x14ac:dyDescent="0.35">
      <c r="A20" s="42"/>
      <c r="B20" s="46"/>
      <c r="C20" s="47"/>
      <c r="D20" s="48"/>
      <c r="E20" s="49"/>
      <c r="F20" s="18">
        <v>15</v>
      </c>
      <c r="G20" s="19" t="s">
        <v>51</v>
      </c>
      <c r="H20" s="45" t="s">
        <v>52</v>
      </c>
      <c r="I20" s="21">
        <v>249427.38</v>
      </c>
      <c r="J20" s="22">
        <v>9750510</v>
      </c>
      <c r="K20" s="19" t="s">
        <v>53</v>
      </c>
      <c r="L20" s="23">
        <v>13797509</v>
      </c>
    </row>
    <row r="21" spans="1:12" ht="23.25" customHeight="1" x14ac:dyDescent="0.35">
      <c r="A21" s="42"/>
      <c r="B21" s="50"/>
      <c r="C21" s="42"/>
      <c r="D21" s="51"/>
      <c r="E21" s="52"/>
      <c r="F21" s="18">
        <v>16</v>
      </c>
      <c r="G21" s="19" t="s">
        <v>54</v>
      </c>
      <c r="H21" s="45" t="s">
        <v>55</v>
      </c>
      <c r="I21" s="21">
        <v>35505</v>
      </c>
      <c r="J21" s="22">
        <v>261346</v>
      </c>
      <c r="K21" s="19" t="s">
        <v>19</v>
      </c>
      <c r="L21" s="23">
        <v>13020364</v>
      </c>
    </row>
    <row r="22" spans="1:12" ht="23.25" customHeight="1" x14ac:dyDescent="0.35">
      <c r="A22" s="42"/>
      <c r="B22" s="50"/>
      <c r="C22" s="42"/>
      <c r="D22" s="51"/>
      <c r="E22" s="52"/>
      <c r="F22" s="18">
        <v>17</v>
      </c>
      <c r="G22" s="19" t="s">
        <v>56</v>
      </c>
      <c r="H22" s="45" t="s">
        <v>57</v>
      </c>
      <c r="I22" s="21">
        <v>101944.74</v>
      </c>
      <c r="J22" s="22">
        <v>102917</v>
      </c>
      <c r="K22" s="19" t="s">
        <v>35</v>
      </c>
      <c r="L22" s="23">
        <v>9828313</v>
      </c>
    </row>
    <row r="23" spans="1:12" ht="23.25" customHeight="1" x14ac:dyDescent="0.35">
      <c r="A23" s="53"/>
      <c r="B23" s="54"/>
      <c r="C23" s="53"/>
      <c r="D23" s="55"/>
      <c r="E23" s="56"/>
      <c r="F23" s="18">
        <v>18</v>
      </c>
      <c r="G23" s="19" t="s">
        <v>58</v>
      </c>
      <c r="H23" s="57" t="s">
        <v>42</v>
      </c>
      <c r="I23" s="21">
        <v>1897002.9</v>
      </c>
      <c r="J23" s="22">
        <v>1972156</v>
      </c>
      <c r="K23" s="19" t="s">
        <v>35</v>
      </c>
      <c r="L23" s="23">
        <v>9654815</v>
      </c>
    </row>
    <row r="24" spans="1:12" ht="23.25" customHeight="1" x14ac:dyDescent="0.35">
      <c r="B24" s="58"/>
      <c r="C24" s="53"/>
      <c r="D24" s="59"/>
      <c r="E24" s="60"/>
      <c r="F24" s="18">
        <v>19</v>
      </c>
      <c r="G24" s="19" t="s">
        <v>59</v>
      </c>
      <c r="H24" s="57" t="s">
        <v>60</v>
      </c>
      <c r="I24" s="21">
        <v>680570</v>
      </c>
      <c r="J24" s="22">
        <v>680570</v>
      </c>
      <c r="K24" s="19" t="s">
        <v>35</v>
      </c>
      <c r="L24" s="23">
        <v>8897747</v>
      </c>
    </row>
    <row r="25" spans="1:12" ht="23.25" customHeight="1" x14ac:dyDescent="0.35">
      <c r="B25" s="58"/>
      <c r="C25" s="61"/>
      <c r="D25" s="62"/>
      <c r="E25" s="52"/>
      <c r="F25" s="18">
        <v>20</v>
      </c>
      <c r="G25" s="19" t="s">
        <v>61</v>
      </c>
      <c r="H25" s="45" t="s">
        <v>62</v>
      </c>
      <c r="I25" s="21">
        <v>136577.5</v>
      </c>
      <c r="J25" s="22">
        <v>136545</v>
      </c>
      <c r="K25" s="19" t="s">
        <v>35</v>
      </c>
      <c r="L25" s="23">
        <v>8802976</v>
      </c>
    </row>
    <row r="26" spans="1:12" ht="23.25" customHeight="1" x14ac:dyDescent="0.35">
      <c r="B26" s="58"/>
      <c r="C26" s="53"/>
      <c r="D26" s="51"/>
      <c r="E26" s="60"/>
      <c r="F26" s="18">
        <v>21</v>
      </c>
      <c r="G26" s="19" t="s">
        <v>63</v>
      </c>
      <c r="H26" s="45" t="s">
        <v>64</v>
      </c>
      <c r="I26" s="21">
        <v>839000</v>
      </c>
      <c r="J26" s="22">
        <v>7</v>
      </c>
      <c r="K26" s="19" t="s">
        <v>26</v>
      </c>
      <c r="L26" s="23">
        <v>8350699</v>
      </c>
    </row>
    <row r="27" spans="1:12" ht="23.25" customHeight="1" x14ac:dyDescent="0.35">
      <c r="B27" s="58"/>
      <c r="C27" s="61"/>
      <c r="D27" s="63"/>
      <c r="E27" s="64"/>
      <c r="F27" s="18">
        <v>22</v>
      </c>
      <c r="G27" s="19" t="s">
        <v>65</v>
      </c>
      <c r="H27" s="57" t="s">
        <v>66</v>
      </c>
      <c r="I27" s="21">
        <v>24661</v>
      </c>
      <c r="J27" s="22">
        <v>454284</v>
      </c>
      <c r="K27" s="19" t="s">
        <v>35</v>
      </c>
      <c r="L27" s="23">
        <v>8228435</v>
      </c>
    </row>
    <row r="28" spans="1:12" ht="23.25" customHeight="1" x14ac:dyDescent="0.35">
      <c r="B28" s="58"/>
      <c r="C28" s="53"/>
      <c r="D28" s="65"/>
      <c r="E28" s="64"/>
      <c r="F28" s="18">
        <v>23</v>
      </c>
      <c r="G28" s="19" t="s">
        <v>67</v>
      </c>
      <c r="H28" s="57" t="s">
        <v>68</v>
      </c>
      <c r="I28" s="21">
        <v>454283.45</v>
      </c>
      <c r="J28" s="22">
        <v>117049</v>
      </c>
      <c r="K28" s="19" t="s">
        <v>35</v>
      </c>
      <c r="L28" s="23">
        <v>7900293</v>
      </c>
    </row>
    <row r="29" spans="1:12" ht="23.25" customHeight="1" x14ac:dyDescent="0.35">
      <c r="B29" s="58"/>
      <c r="C29" s="53"/>
      <c r="D29" s="66"/>
      <c r="E29" s="60"/>
      <c r="F29" s="18">
        <v>24</v>
      </c>
      <c r="G29" s="19" t="s">
        <v>69</v>
      </c>
      <c r="H29" s="57" t="s">
        <v>70</v>
      </c>
      <c r="I29" s="21">
        <v>477460.24</v>
      </c>
      <c r="J29" s="22">
        <v>779000</v>
      </c>
      <c r="K29" s="19" t="s">
        <v>35</v>
      </c>
      <c r="L29" s="23">
        <v>7889200</v>
      </c>
    </row>
    <row r="30" spans="1:12" ht="23.25" customHeight="1" x14ac:dyDescent="0.35">
      <c r="F30" s="18">
        <v>25</v>
      </c>
      <c r="G30" s="19" t="s">
        <v>71</v>
      </c>
      <c r="H30" s="67" t="s">
        <v>72</v>
      </c>
      <c r="I30" s="21">
        <v>36377</v>
      </c>
      <c r="J30" s="22">
        <v>460626</v>
      </c>
      <c r="K30" s="19" t="s">
        <v>19</v>
      </c>
      <c r="L30" s="23">
        <v>7531053</v>
      </c>
    </row>
    <row r="31" spans="1:12" ht="23.25" customHeight="1" x14ac:dyDescent="0.35">
      <c r="F31" s="18">
        <v>26</v>
      </c>
      <c r="G31" s="19" t="s">
        <v>73</v>
      </c>
      <c r="H31" s="45" t="s">
        <v>74</v>
      </c>
      <c r="I31" s="21">
        <v>629000</v>
      </c>
      <c r="J31" s="22">
        <v>36377</v>
      </c>
      <c r="K31" s="19" t="s">
        <v>35</v>
      </c>
      <c r="L31" s="23">
        <v>7467792</v>
      </c>
    </row>
    <row r="32" spans="1:12" ht="23.25" customHeight="1" x14ac:dyDescent="0.35">
      <c r="A32" s="68" t="s">
        <v>0</v>
      </c>
      <c r="B32" s="68"/>
      <c r="C32" s="68"/>
      <c r="D32" s="69"/>
      <c r="E32" s="68"/>
      <c r="F32" s="18">
        <v>27</v>
      </c>
      <c r="G32" s="19" t="s">
        <v>75</v>
      </c>
      <c r="H32" s="45" t="s">
        <v>76</v>
      </c>
      <c r="I32" s="21">
        <v>109445.59</v>
      </c>
      <c r="J32" s="22">
        <v>629000</v>
      </c>
      <c r="K32" s="19" t="s">
        <v>35</v>
      </c>
      <c r="L32" s="23">
        <v>7433900</v>
      </c>
    </row>
    <row r="33" spans="1:12" ht="23.25" customHeight="1" x14ac:dyDescent="0.35">
      <c r="A33" s="68" t="s">
        <v>2</v>
      </c>
      <c r="B33" s="68"/>
      <c r="C33" s="68"/>
      <c r="D33" s="69"/>
      <c r="E33" s="68"/>
      <c r="F33" s="18">
        <v>28</v>
      </c>
      <c r="G33" s="19" t="s">
        <v>77</v>
      </c>
      <c r="H33" s="45" t="s">
        <v>78</v>
      </c>
      <c r="I33" s="21">
        <v>380859.14199999999</v>
      </c>
      <c r="J33" s="22">
        <v>2</v>
      </c>
      <c r="K33" s="19" t="s">
        <v>26</v>
      </c>
      <c r="L33" s="23">
        <v>7054572</v>
      </c>
    </row>
    <row r="34" spans="1:12" ht="23.25" customHeight="1" x14ac:dyDescent="0.35">
      <c r="A34" s="68" t="s">
        <v>79</v>
      </c>
      <c r="B34" s="68"/>
      <c r="C34" s="68"/>
      <c r="D34" s="69"/>
      <c r="E34" s="68"/>
      <c r="F34" s="18">
        <v>29</v>
      </c>
      <c r="G34" s="19" t="s">
        <v>80</v>
      </c>
      <c r="H34" s="45" t="s">
        <v>81</v>
      </c>
      <c r="I34" s="21">
        <v>41444</v>
      </c>
      <c r="J34" s="22">
        <v>526000</v>
      </c>
      <c r="K34" s="19" t="s">
        <v>19</v>
      </c>
      <c r="L34" s="23">
        <v>6571858</v>
      </c>
    </row>
    <row r="35" spans="1:12" ht="23.25" customHeight="1" x14ac:dyDescent="0.35">
      <c r="F35" s="18">
        <v>30</v>
      </c>
      <c r="G35" s="19" t="s">
        <v>82</v>
      </c>
      <c r="H35" s="57" t="s">
        <v>66</v>
      </c>
      <c r="I35" s="21">
        <v>381090</v>
      </c>
      <c r="J35" s="22">
        <v>336681</v>
      </c>
      <c r="K35" s="19" t="s">
        <v>35</v>
      </c>
      <c r="L35" s="23">
        <v>6135449</v>
      </c>
    </row>
    <row r="36" spans="1:12" ht="23.25" customHeight="1" x14ac:dyDescent="0.35">
      <c r="A36" s="70" t="s">
        <v>6</v>
      </c>
      <c r="B36" s="71" t="s">
        <v>7</v>
      </c>
      <c r="C36" s="71" t="s">
        <v>8</v>
      </c>
      <c r="D36" s="72" t="s">
        <v>83</v>
      </c>
      <c r="E36" s="73" t="s">
        <v>84</v>
      </c>
      <c r="F36" s="18">
        <v>31</v>
      </c>
      <c r="G36" s="19" t="s">
        <v>85</v>
      </c>
      <c r="H36" s="74" t="s">
        <v>86</v>
      </c>
      <c r="I36" s="21">
        <v>336679</v>
      </c>
      <c r="J36" s="22">
        <v>81373</v>
      </c>
      <c r="K36" s="19" t="s">
        <v>35</v>
      </c>
      <c r="L36" s="23">
        <v>5966621</v>
      </c>
    </row>
    <row r="37" spans="1:12" ht="23.25" customHeight="1" x14ac:dyDescent="0.35">
      <c r="A37" s="75">
        <v>1</v>
      </c>
      <c r="B37" s="76" t="s">
        <v>87</v>
      </c>
      <c r="C37" s="77">
        <v>2710</v>
      </c>
      <c r="D37" s="78">
        <v>67682.843343999994</v>
      </c>
      <c r="E37" s="79">
        <v>1562.9124484900003</v>
      </c>
      <c r="F37" s="18">
        <v>32</v>
      </c>
      <c r="G37" s="19" t="s">
        <v>88</v>
      </c>
      <c r="H37" s="20" t="s">
        <v>89</v>
      </c>
      <c r="I37" s="21">
        <v>540000</v>
      </c>
      <c r="J37" s="22">
        <v>419910</v>
      </c>
      <c r="K37" s="19" t="s">
        <v>35</v>
      </c>
      <c r="L37" s="23">
        <v>5764101</v>
      </c>
    </row>
    <row r="38" spans="1:12" ht="23.25" customHeight="1" x14ac:dyDescent="0.35">
      <c r="A38" s="14">
        <v>2</v>
      </c>
      <c r="B38" s="76" t="s">
        <v>90</v>
      </c>
      <c r="C38" s="77">
        <v>8703</v>
      </c>
      <c r="D38" s="80">
        <v>8315.0751999999993</v>
      </c>
      <c r="E38" s="79">
        <v>124.80598037999999</v>
      </c>
      <c r="F38" s="18">
        <v>33</v>
      </c>
      <c r="G38" s="19" t="s">
        <v>91</v>
      </c>
      <c r="H38" s="74" t="s">
        <v>92</v>
      </c>
      <c r="I38" s="21">
        <v>419910</v>
      </c>
      <c r="J38" s="22">
        <v>33064</v>
      </c>
      <c r="K38" s="19" t="s">
        <v>93</v>
      </c>
      <c r="L38" s="23">
        <v>5353521</v>
      </c>
    </row>
    <row r="39" spans="1:12" ht="23.25" customHeight="1" x14ac:dyDescent="0.35">
      <c r="A39" s="14">
        <v>3</v>
      </c>
      <c r="B39" s="81" t="s">
        <v>94</v>
      </c>
      <c r="C39" s="77">
        <v>2106</v>
      </c>
      <c r="D39" s="80">
        <v>1340.549573</v>
      </c>
      <c r="E39" s="79">
        <v>99.025875970000001</v>
      </c>
      <c r="F39" s="18">
        <v>34</v>
      </c>
      <c r="G39" s="19" t="s">
        <v>95</v>
      </c>
      <c r="H39" s="74" t="s">
        <v>96</v>
      </c>
      <c r="I39" s="21">
        <v>76369.58</v>
      </c>
      <c r="J39" s="22">
        <v>288606</v>
      </c>
      <c r="K39" s="19" t="s">
        <v>35</v>
      </c>
      <c r="L39" s="23">
        <v>5307018</v>
      </c>
    </row>
    <row r="40" spans="1:12" ht="23.25" customHeight="1" x14ac:dyDescent="0.35">
      <c r="A40" s="75">
        <v>4</v>
      </c>
      <c r="B40" s="82" t="s">
        <v>33</v>
      </c>
      <c r="C40" s="77">
        <v>2922</v>
      </c>
      <c r="D40" s="80">
        <v>5055.3314300000002</v>
      </c>
      <c r="E40" s="79">
        <v>96.324963959999977</v>
      </c>
      <c r="F40" s="18">
        <v>35</v>
      </c>
      <c r="G40" s="19" t="s">
        <v>97</v>
      </c>
      <c r="H40" s="74" t="s">
        <v>98</v>
      </c>
      <c r="I40" s="21">
        <v>668251.5</v>
      </c>
      <c r="J40" s="22">
        <v>180</v>
      </c>
      <c r="K40" s="19" t="s">
        <v>26</v>
      </c>
      <c r="L40" s="23">
        <v>5126000</v>
      </c>
    </row>
    <row r="41" spans="1:12" ht="23.25" customHeight="1" x14ac:dyDescent="0.35">
      <c r="A41" s="14">
        <v>5</v>
      </c>
      <c r="B41" s="83" t="s">
        <v>66</v>
      </c>
      <c r="C41" s="77">
        <v>7214</v>
      </c>
      <c r="D41" s="80">
        <v>241.489</v>
      </c>
      <c r="E41" s="79">
        <v>86.290547119999999</v>
      </c>
      <c r="F41" s="18">
        <v>36</v>
      </c>
      <c r="G41" s="19" t="s">
        <v>99</v>
      </c>
      <c r="H41" s="74" t="s">
        <v>100</v>
      </c>
      <c r="I41" s="21">
        <v>288606</v>
      </c>
      <c r="J41" s="22">
        <v>144613</v>
      </c>
      <c r="K41" s="19" t="s">
        <v>19</v>
      </c>
      <c r="L41" s="23">
        <v>5069671</v>
      </c>
    </row>
    <row r="42" spans="1:12" ht="23.25" customHeight="1" x14ac:dyDescent="0.35">
      <c r="A42" s="14">
        <v>6</v>
      </c>
      <c r="B42" s="83" t="s">
        <v>101</v>
      </c>
      <c r="C42" s="77">
        <v>3923</v>
      </c>
      <c r="D42" s="80">
        <v>857.63528000000008</v>
      </c>
      <c r="E42" s="79">
        <v>64.358903470000001</v>
      </c>
      <c r="F42" s="18">
        <v>37</v>
      </c>
      <c r="G42" s="19" t="s">
        <v>102</v>
      </c>
      <c r="H42" s="74" t="s">
        <v>103</v>
      </c>
      <c r="I42" s="21">
        <v>21600</v>
      </c>
      <c r="J42" s="22">
        <v>737105</v>
      </c>
      <c r="K42" s="19" t="s">
        <v>35</v>
      </c>
      <c r="L42" s="23">
        <v>4924524</v>
      </c>
    </row>
    <row r="43" spans="1:12" ht="23.25" customHeight="1" x14ac:dyDescent="0.35">
      <c r="A43" s="75">
        <v>7</v>
      </c>
      <c r="B43" s="76" t="s">
        <v>104</v>
      </c>
      <c r="C43" s="77">
        <v>8507</v>
      </c>
      <c r="D43" s="80">
        <v>1314.1423499999999</v>
      </c>
      <c r="E43" s="79">
        <v>63.978914039999999</v>
      </c>
      <c r="F43" s="18">
        <v>38</v>
      </c>
      <c r="G43" s="19" t="s">
        <v>105</v>
      </c>
      <c r="H43" s="74" t="s">
        <v>106</v>
      </c>
      <c r="I43" s="21">
        <v>737105.6</v>
      </c>
      <c r="J43" s="22">
        <v>52500</v>
      </c>
      <c r="K43" s="19" t="s">
        <v>35</v>
      </c>
      <c r="L43" s="23">
        <v>4656122</v>
      </c>
    </row>
    <row r="44" spans="1:12" ht="23.25" customHeight="1" x14ac:dyDescent="0.35">
      <c r="A44" s="14">
        <v>8</v>
      </c>
      <c r="B44" s="84" t="s">
        <v>36</v>
      </c>
      <c r="C44" s="77">
        <v>2309</v>
      </c>
      <c r="D44" s="80">
        <v>468.58461999999997</v>
      </c>
      <c r="E44" s="79">
        <v>54.917897719999992</v>
      </c>
      <c r="F44" s="18">
        <v>39</v>
      </c>
      <c r="G44" s="19" t="s">
        <v>107</v>
      </c>
      <c r="H44" s="74" t="s">
        <v>108</v>
      </c>
      <c r="I44" s="21">
        <v>52500</v>
      </c>
      <c r="J44" s="22">
        <v>157620</v>
      </c>
      <c r="K44" s="19" t="s">
        <v>19</v>
      </c>
      <c r="L44" s="23">
        <v>4602843</v>
      </c>
    </row>
    <row r="45" spans="1:12" ht="23.25" customHeight="1" x14ac:dyDescent="0.35">
      <c r="A45" s="14">
        <v>9</v>
      </c>
      <c r="B45" s="76" t="s">
        <v>109</v>
      </c>
      <c r="C45" s="77">
        <v>8701</v>
      </c>
      <c r="D45" s="80">
        <v>543.11099999999999</v>
      </c>
      <c r="E45" s="79">
        <v>51.375848580000003</v>
      </c>
      <c r="F45" s="18">
        <v>40</v>
      </c>
      <c r="G45" s="19" t="s">
        <v>110</v>
      </c>
      <c r="H45" s="74" t="s">
        <v>111</v>
      </c>
      <c r="I45" s="21">
        <v>164566.07999999999</v>
      </c>
      <c r="J45" s="22">
        <v>109146</v>
      </c>
      <c r="K45" s="19" t="s">
        <v>35</v>
      </c>
      <c r="L45" s="23">
        <v>4282390</v>
      </c>
    </row>
    <row r="46" spans="1:12" ht="23.25" customHeight="1" x14ac:dyDescent="0.35">
      <c r="A46" s="75">
        <v>10</v>
      </c>
      <c r="B46" s="83" t="s">
        <v>112</v>
      </c>
      <c r="C46" s="77">
        <v>2713</v>
      </c>
      <c r="D46" s="80">
        <v>314.83696500000002</v>
      </c>
      <c r="E46" s="79">
        <v>50.818045529999992</v>
      </c>
      <c r="F46" s="18">
        <v>41</v>
      </c>
      <c r="G46" s="19" t="s">
        <v>113</v>
      </c>
      <c r="H46" s="74" t="s">
        <v>114</v>
      </c>
      <c r="I46" s="21">
        <v>109146</v>
      </c>
      <c r="J46" s="22">
        <v>40788</v>
      </c>
      <c r="K46" s="19" t="s">
        <v>35</v>
      </c>
      <c r="L46" s="23">
        <v>4208073</v>
      </c>
    </row>
    <row r="47" spans="1:12" ht="23.25" customHeight="1" x14ac:dyDescent="0.4">
      <c r="A47" s="85"/>
      <c r="B47" s="85" t="s">
        <v>40</v>
      </c>
      <c r="C47" s="14"/>
      <c r="D47" s="86">
        <v>86133.59876199998</v>
      </c>
      <c r="E47" s="87">
        <v>2254.8094252599999</v>
      </c>
      <c r="F47" s="18">
        <v>42</v>
      </c>
      <c r="G47" s="19" t="s">
        <v>115</v>
      </c>
      <c r="H47" s="74" t="s">
        <v>116</v>
      </c>
      <c r="I47" s="21">
        <v>40788</v>
      </c>
      <c r="J47" s="22">
        <v>198082</v>
      </c>
      <c r="K47" s="19" t="s">
        <v>35</v>
      </c>
      <c r="L47" s="23">
        <v>4187347</v>
      </c>
    </row>
    <row r="48" spans="1:12" ht="23.25" customHeight="1" x14ac:dyDescent="0.4">
      <c r="A48" s="30"/>
      <c r="B48" s="32" t="s">
        <v>43</v>
      </c>
      <c r="C48" s="85"/>
      <c r="D48" s="88">
        <v>68225.180121000012</v>
      </c>
      <c r="E48" s="89">
        <v>1665.5712203799999</v>
      </c>
      <c r="F48" s="18">
        <v>43</v>
      </c>
      <c r="G48" s="19" t="s">
        <v>117</v>
      </c>
      <c r="H48" s="74" t="s">
        <v>118</v>
      </c>
      <c r="I48" s="21">
        <v>198082.46</v>
      </c>
      <c r="J48" s="22">
        <v>3225</v>
      </c>
      <c r="K48" s="19" t="s">
        <v>35</v>
      </c>
      <c r="L48" s="23">
        <v>4170264</v>
      </c>
    </row>
    <row r="49" spans="1:14" ht="23.25" customHeight="1" x14ac:dyDescent="0.45">
      <c r="A49" s="37"/>
      <c r="B49" s="37" t="s">
        <v>46</v>
      </c>
      <c r="C49" s="90"/>
      <c r="D49" s="91">
        <v>154358.77888299999</v>
      </c>
      <c r="E49" s="92">
        <v>3920.3806456399998</v>
      </c>
      <c r="F49" s="18">
        <v>44</v>
      </c>
      <c r="G49" s="19" t="s">
        <v>119</v>
      </c>
      <c r="H49" s="74" t="s">
        <v>120</v>
      </c>
      <c r="I49" s="21">
        <v>3221.11</v>
      </c>
      <c r="J49" s="22">
        <v>1822895</v>
      </c>
      <c r="K49" s="19" t="s">
        <v>35</v>
      </c>
      <c r="L49" s="23">
        <v>4063970</v>
      </c>
    </row>
    <row r="50" spans="1:14" ht="23.25" customHeight="1" x14ac:dyDescent="0.45">
      <c r="A50" s="93"/>
      <c r="B50" s="93"/>
      <c r="C50" s="93"/>
      <c r="D50" s="43"/>
      <c r="E50" s="44"/>
      <c r="F50" s="18">
        <v>45</v>
      </c>
      <c r="G50" s="19" t="s">
        <v>121</v>
      </c>
      <c r="H50" s="94" t="s">
        <v>103</v>
      </c>
      <c r="I50" s="21">
        <v>98408.9</v>
      </c>
      <c r="J50" s="22">
        <v>525852</v>
      </c>
      <c r="K50" s="19" t="s">
        <v>35</v>
      </c>
      <c r="L50" s="23">
        <v>4010725</v>
      </c>
    </row>
    <row r="51" spans="1:14" ht="23.25" customHeight="1" x14ac:dyDescent="0.35">
      <c r="B51" s="95"/>
      <c r="F51" s="18">
        <v>46</v>
      </c>
      <c r="G51" s="19" t="s">
        <v>122</v>
      </c>
      <c r="H51" s="57" t="s">
        <v>123</v>
      </c>
      <c r="I51" s="21">
        <v>517932.38</v>
      </c>
      <c r="J51" s="22">
        <v>91962</v>
      </c>
      <c r="K51" s="19" t="s">
        <v>35</v>
      </c>
      <c r="L51" s="23">
        <v>3918126</v>
      </c>
    </row>
    <row r="52" spans="1:14" ht="27" customHeight="1" x14ac:dyDescent="0.35">
      <c r="D52" s="96"/>
      <c r="F52" s="18">
        <v>47</v>
      </c>
      <c r="G52" s="19" t="s">
        <v>124</v>
      </c>
      <c r="H52" s="57" t="s">
        <v>125</v>
      </c>
      <c r="I52" s="21">
        <v>18522.48</v>
      </c>
      <c r="J52" s="22">
        <v>18522</v>
      </c>
      <c r="K52" s="19" t="s">
        <v>35</v>
      </c>
      <c r="L52" s="23">
        <v>3879579</v>
      </c>
    </row>
    <row r="53" spans="1:14" ht="23.25" customHeight="1" x14ac:dyDescent="0.35">
      <c r="F53" s="18">
        <v>48</v>
      </c>
      <c r="G53" s="19" t="s">
        <v>126</v>
      </c>
      <c r="H53" s="57" t="s">
        <v>127</v>
      </c>
      <c r="I53" s="21">
        <v>44497.8</v>
      </c>
      <c r="J53" s="22">
        <v>345000</v>
      </c>
      <c r="K53" s="19" t="s">
        <v>35</v>
      </c>
      <c r="L53" s="23">
        <v>3858369</v>
      </c>
    </row>
    <row r="54" spans="1:14" ht="23.25" customHeight="1" x14ac:dyDescent="0.35">
      <c r="F54" s="18">
        <v>49</v>
      </c>
      <c r="G54" s="19" t="s">
        <v>128</v>
      </c>
      <c r="H54" s="57" t="s">
        <v>129</v>
      </c>
      <c r="I54" s="21">
        <v>1751105</v>
      </c>
      <c r="J54" s="22">
        <v>70820</v>
      </c>
      <c r="K54" s="19" t="s">
        <v>19</v>
      </c>
      <c r="L54" s="23">
        <v>3853484</v>
      </c>
    </row>
    <row r="55" spans="1:14" ht="23.25" customHeight="1" x14ac:dyDescent="0.35">
      <c r="F55" s="18">
        <v>50</v>
      </c>
      <c r="G55" s="19" t="s">
        <v>130</v>
      </c>
      <c r="H55" s="57" t="s">
        <v>131</v>
      </c>
      <c r="I55" s="21">
        <v>72954.240000000005</v>
      </c>
      <c r="J55" s="22">
        <v>54056</v>
      </c>
      <c r="K55" s="19" t="s">
        <v>35</v>
      </c>
      <c r="L55" s="23">
        <v>3847234</v>
      </c>
    </row>
    <row r="56" spans="1:14" ht="23.25" customHeight="1" x14ac:dyDescent="0.35">
      <c r="B56" s="58"/>
      <c r="C56" s="42"/>
      <c r="D56" s="97"/>
      <c r="E56" s="98"/>
      <c r="F56" s="99" t="s">
        <v>40</v>
      </c>
      <c r="G56" s="100"/>
      <c r="I56" s="101">
        <f>SUM(I6:I55)</f>
        <v>34043765.159999989</v>
      </c>
      <c r="J56" s="101">
        <f>SUM(J6:J55)</f>
        <v>47351862</v>
      </c>
      <c r="K56" s="102"/>
      <c r="L56" s="103">
        <f>SUM(L6:L55)</f>
        <v>754245753</v>
      </c>
    </row>
    <row r="57" spans="1:14" ht="23.25" customHeight="1" thickBot="1" x14ac:dyDescent="0.4">
      <c r="B57" s="58"/>
      <c r="C57" s="53"/>
      <c r="D57" s="104"/>
      <c r="E57" s="105"/>
      <c r="F57" s="106" t="s">
        <v>43</v>
      </c>
      <c r="G57" s="107"/>
      <c r="H57" s="108"/>
      <c r="I57" s="109">
        <f>I58-I56</f>
        <v>8585213.183999911</v>
      </c>
      <c r="J57" s="109">
        <f>J58-J56</f>
        <v>8773906</v>
      </c>
      <c r="K57" s="110"/>
      <c r="L57" s="109">
        <f>L58-L56</f>
        <v>336348187</v>
      </c>
    </row>
    <row r="58" spans="1:14" ht="30.75" customHeight="1" thickBot="1" x14ac:dyDescent="0.4">
      <c r="B58" s="58"/>
      <c r="C58" s="42"/>
      <c r="D58" s="97"/>
      <c r="E58" s="52"/>
      <c r="F58" s="111" t="s">
        <v>132</v>
      </c>
      <c r="G58" s="112"/>
      <c r="H58" s="113"/>
      <c r="I58" s="38">
        <v>42628978.3439999</v>
      </c>
      <c r="J58" s="114">
        <v>56125768</v>
      </c>
      <c r="K58" s="115"/>
      <c r="L58" s="39">
        <v>1090593940</v>
      </c>
    </row>
    <row r="59" spans="1:14" ht="23.25" customHeight="1" x14ac:dyDescent="0.35">
      <c r="B59" s="116"/>
      <c r="C59" s="117"/>
      <c r="D59" s="118"/>
      <c r="E59" s="119"/>
      <c r="H59" s="120"/>
      <c r="I59" s="50"/>
      <c r="J59" s="121"/>
      <c r="K59" s="122"/>
      <c r="L59" s="121"/>
      <c r="M59" s="50"/>
      <c r="N59" s="50"/>
    </row>
    <row r="60" spans="1:14" ht="23.25" customHeight="1" x14ac:dyDescent="0.35">
      <c r="B60" s="58"/>
      <c r="C60" s="123"/>
      <c r="D60" s="48"/>
      <c r="E60" s="49"/>
      <c r="H60" s="120"/>
      <c r="I60" s="50"/>
      <c r="J60" s="121"/>
      <c r="K60" s="122"/>
      <c r="L60" s="121"/>
      <c r="M60" s="50"/>
      <c r="N60" s="50"/>
    </row>
    <row r="61" spans="1:14" ht="23.25" customHeight="1" x14ac:dyDescent="0.35">
      <c r="H61" s="124"/>
      <c r="I61" s="50"/>
      <c r="J61" s="50"/>
      <c r="K61" s="50"/>
      <c r="L61" s="50"/>
      <c r="M61" s="50"/>
      <c r="N61" s="50"/>
    </row>
    <row r="62" spans="1:14" ht="23.25" customHeight="1" x14ac:dyDescent="0.35">
      <c r="H62" s="124"/>
      <c r="I62" s="50"/>
      <c r="J62" s="50"/>
      <c r="K62" s="50"/>
      <c r="L62" s="50"/>
      <c r="M62" s="50"/>
      <c r="N62" s="50"/>
    </row>
    <row r="63" spans="1:14" ht="23.25" customHeight="1" x14ac:dyDescent="0.35">
      <c r="H63" s="124"/>
      <c r="I63" s="50"/>
      <c r="J63" s="50"/>
      <c r="K63" s="50"/>
      <c r="L63" s="50"/>
      <c r="M63" s="50"/>
      <c r="N63" s="50"/>
    </row>
    <row r="64" spans="1:14" ht="23.25" customHeight="1" x14ac:dyDescent="0.35">
      <c r="H64" s="124"/>
      <c r="I64" s="50"/>
      <c r="J64" s="50"/>
      <c r="K64" s="50"/>
      <c r="L64" s="50"/>
      <c r="M64" s="50"/>
      <c r="N64" s="50"/>
    </row>
    <row r="65" spans="8:14" ht="23.25" customHeight="1" x14ac:dyDescent="0.35">
      <c r="H65" s="124"/>
      <c r="I65" s="50"/>
      <c r="J65" s="50"/>
      <c r="K65" s="50"/>
      <c r="L65" s="50"/>
      <c r="M65" s="50"/>
      <c r="N65" s="50"/>
    </row>
    <row r="66" spans="8:14" ht="23.25" customHeight="1" x14ac:dyDescent="0.35">
      <c r="H66" s="124"/>
      <c r="I66" s="50"/>
      <c r="J66" s="50"/>
      <c r="K66" s="50"/>
      <c r="L66" s="50"/>
      <c r="M66" s="50"/>
      <c r="N66" s="50"/>
    </row>
    <row r="67" spans="8:14" ht="23.25" customHeight="1" x14ac:dyDescent="0.35">
      <c r="H67" s="124"/>
      <c r="I67" s="50"/>
      <c r="J67" s="50"/>
      <c r="K67" s="50"/>
      <c r="L67" s="50"/>
      <c r="M67" s="50"/>
      <c r="N67" s="50"/>
    </row>
    <row r="68" spans="8:14" ht="23.25" customHeight="1" x14ac:dyDescent="0.35">
      <c r="H68" s="124"/>
      <c r="I68" s="50"/>
      <c r="J68" s="50"/>
      <c r="K68" s="50"/>
      <c r="L68" s="50"/>
      <c r="M68" s="50"/>
      <c r="N68" s="50"/>
    </row>
    <row r="69" spans="8:14" ht="23.25" customHeight="1" x14ac:dyDescent="0.35">
      <c r="H69" s="124"/>
      <c r="I69" s="50"/>
      <c r="J69" s="50"/>
      <c r="K69" s="50"/>
      <c r="L69" s="50"/>
      <c r="M69" s="50"/>
      <c r="N69" s="50"/>
    </row>
    <row r="70" spans="8:14" ht="23.25" customHeight="1" x14ac:dyDescent="0.35">
      <c r="H70" s="124"/>
      <c r="I70" s="50"/>
      <c r="J70" s="50"/>
      <c r="K70" s="50"/>
      <c r="L70" s="50"/>
      <c r="M70" s="50"/>
      <c r="N70" s="50"/>
    </row>
    <row r="71" spans="8:14" ht="23.25" customHeight="1" x14ac:dyDescent="0.35">
      <c r="H71" s="124"/>
      <c r="I71" s="50"/>
      <c r="J71" s="50"/>
      <c r="K71" s="50"/>
      <c r="L71" s="50"/>
      <c r="M71" s="50"/>
      <c r="N71" s="50"/>
    </row>
    <row r="72" spans="8:14" ht="23.25" customHeight="1" x14ac:dyDescent="0.35">
      <c r="H72" s="124"/>
      <c r="I72" s="50"/>
      <c r="J72" s="50"/>
      <c r="K72" s="50"/>
      <c r="L72" s="50"/>
      <c r="M72" s="50"/>
      <c r="N72" s="50"/>
    </row>
    <row r="73" spans="8:14" ht="23.25" customHeight="1" x14ac:dyDescent="0.35">
      <c r="H73" s="124"/>
      <c r="I73" s="50"/>
      <c r="J73" s="50"/>
      <c r="K73" s="50"/>
      <c r="L73" s="50"/>
      <c r="M73" s="50"/>
      <c r="N73" s="50"/>
    </row>
    <row r="74" spans="8:14" ht="23.25" customHeight="1" x14ac:dyDescent="0.35">
      <c r="H74" s="124"/>
      <c r="I74" s="50"/>
      <c r="J74" s="50"/>
      <c r="K74" s="50"/>
      <c r="L74" s="50"/>
      <c r="M74" s="50"/>
      <c r="N74" s="50"/>
    </row>
    <row r="75" spans="8:14" ht="23.25" customHeight="1" x14ac:dyDescent="0.35">
      <c r="H75" s="124"/>
      <c r="I75" s="50"/>
      <c r="J75" s="50"/>
      <c r="K75" s="50"/>
      <c r="L75" s="50"/>
      <c r="M75" s="50"/>
      <c r="N75" s="50"/>
    </row>
    <row r="76" spans="8:14" ht="23.25" customHeight="1" x14ac:dyDescent="0.35">
      <c r="H76" s="124"/>
      <c r="I76" s="50"/>
      <c r="J76" s="50"/>
      <c r="K76" s="50"/>
      <c r="L76" s="50"/>
      <c r="M76" s="50"/>
      <c r="N76" s="50"/>
    </row>
    <row r="77" spans="8:14" ht="23.25" customHeight="1" x14ac:dyDescent="0.35">
      <c r="H77" s="124"/>
      <c r="I77" s="50"/>
      <c r="J77" s="50"/>
      <c r="K77" s="50"/>
      <c r="L77" s="50"/>
      <c r="M77" s="50"/>
      <c r="N77" s="50"/>
    </row>
    <row r="78" spans="8:14" ht="23.25" customHeight="1" x14ac:dyDescent="0.35">
      <c r="H78" s="124"/>
      <c r="I78" s="50"/>
      <c r="J78" s="50"/>
      <c r="K78" s="50"/>
      <c r="L78" s="50"/>
      <c r="M78" s="50"/>
      <c r="N78" s="50"/>
    </row>
    <row r="79" spans="8:14" ht="23.25" customHeight="1" x14ac:dyDescent="0.35">
      <c r="H79" s="124"/>
      <c r="I79" s="50"/>
      <c r="J79" s="50"/>
      <c r="K79" s="50"/>
      <c r="L79" s="50"/>
      <c r="M79" s="50"/>
      <c r="N79" s="50"/>
    </row>
    <row r="80" spans="8:14" ht="23.25" customHeight="1" x14ac:dyDescent="0.35">
      <c r="H80" s="124"/>
      <c r="I80" s="50"/>
      <c r="J80" s="50"/>
      <c r="K80" s="50"/>
      <c r="L80" s="50"/>
      <c r="M80" s="50"/>
      <c r="N80" s="50"/>
    </row>
    <row r="81" spans="8:14" ht="23.25" customHeight="1" x14ac:dyDescent="0.35">
      <c r="H81" s="124"/>
      <c r="I81" s="50"/>
      <c r="J81" s="50"/>
      <c r="K81" s="50"/>
      <c r="L81" s="50"/>
      <c r="M81" s="50"/>
      <c r="N81" s="50"/>
    </row>
    <row r="82" spans="8:14" ht="23.25" customHeight="1" x14ac:dyDescent="0.35">
      <c r="H82" s="124"/>
      <c r="I82" s="50"/>
      <c r="J82" s="50"/>
      <c r="K82" s="50"/>
      <c r="L82" s="50"/>
      <c r="M82" s="50"/>
      <c r="N82" s="50"/>
    </row>
    <row r="83" spans="8:14" ht="23.25" customHeight="1" x14ac:dyDescent="0.35">
      <c r="H83" s="124"/>
      <c r="I83" s="50"/>
      <c r="J83" s="50"/>
      <c r="K83" s="50"/>
      <c r="L83" s="50"/>
      <c r="M83" s="50"/>
      <c r="N83" s="50"/>
    </row>
    <row r="84" spans="8:14" ht="23.25" customHeight="1" x14ac:dyDescent="0.35">
      <c r="H84" s="124"/>
      <c r="I84" s="50"/>
      <c r="J84" s="50"/>
      <c r="K84" s="50"/>
      <c r="L84" s="50"/>
      <c r="M84" s="50"/>
      <c r="N84" s="50"/>
    </row>
    <row r="85" spans="8:14" ht="23.25" customHeight="1" x14ac:dyDescent="0.35">
      <c r="H85" s="124"/>
      <c r="I85" s="50"/>
      <c r="J85" s="50"/>
      <c r="K85" s="50"/>
      <c r="L85" s="50"/>
      <c r="M85" s="50"/>
      <c r="N85" s="50"/>
    </row>
    <row r="86" spans="8:14" ht="23.25" customHeight="1" x14ac:dyDescent="0.35">
      <c r="H86" s="124"/>
      <c r="I86" s="50"/>
      <c r="J86" s="50"/>
      <c r="K86" s="50"/>
      <c r="L86" s="50"/>
      <c r="M86" s="50"/>
      <c r="N86" s="50"/>
    </row>
    <row r="87" spans="8:14" ht="23.25" customHeight="1" x14ac:dyDescent="0.35">
      <c r="H87" s="124"/>
      <c r="I87" s="50"/>
      <c r="J87" s="50"/>
      <c r="K87" s="50"/>
      <c r="L87" s="50"/>
      <c r="M87" s="50"/>
      <c r="N87" s="50"/>
    </row>
    <row r="88" spans="8:14" ht="23.25" customHeight="1" x14ac:dyDescent="0.35">
      <c r="H88" s="124"/>
      <c r="I88" s="50"/>
      <c r="J88" s="50"/>
      <c r="K88" s="50"/>
      <c r="L88" s="50"/>
      <c r="M88" s="50"/>
      <c r="N88" s="50"/>
    </row>
    <row r="89" spans="8:14" ht="23.25" customHeight="1" x14ac:dyDescent="0.35">
      <c r="H89" s="124"/>
      <c r="I89" s="50"/>
      <c r="J89" s="50"/>
      <c r="K89" s="50"/>
      <c r="L89" s="50"/>
      <c r="M89" s="50"/>
      <c r="N89" s="50"/>
    </row>
    <row r="90" spans="8:14" ht="23.25" customHeight="1" x14ac:dyDescent="0.35">
      <c r="H90" s="124"/>
      <c r="I90" s="50"/>
      <c r="J90" s="50"/>
      <c r="K90" s="50"/>
      <c r="L90" s="50"/>
      <c r="M90" s="50"/>
      <c r="N90" s="50"/>
    </row>
    <row r="91" spans="8:14" ht="23.25" customHeight="1" x14ac:dyDescent="0.35">
      <c r="H91" s="124"/>
      <c r="I91" s="50"/>
      <c r="J91" s="50"/>
      <c r="K91" s="50"/>
      <c r="L91" s="50"/>
      <c r="M91" s="50"/>
      <c r="N91" s="50"/>
    </row>
    <row r="92" spans="8:14" ht="23.25" customHeight="1" x14ac:dyDescent="0.35">
      <c r="H92" s="124"/>
      <c r="I92" s="50"/>
      <c r="J92" s="50"/>
      <c r="K92" s="50"/>
      <c r="L92" s="50"/>
      <c r="M92" s="50"/>
      <c r="N92" s="50"/>
    </row>
    <row r="93" spans="8:14" ht="23.25" customHeight="1" x14ac:dyDescent="0.35">
      <c r="H93" s="124"/>
      <c r="I93" s="50"/>
      <c r="J93" s="50"/>
      <c r="K93" s="50"/>
      <c r="L93" s="50"/>
      <c r="M93" s="50"/>
      <c r="N93" s="50"/>
    </row>
    <row r="94" spans="8:14" ht="23.25" customHeight="1" x14ac:dyDescent="0.35">
      <c r="I94" s="50"/>
      <c r="J94" s="50"/>
      <c r="K94" s="50"/>
      <c r="L94" s="50"/>
      <c r="M94" s="50"/>
      <c r="N94" s="50"/>
    </row>
    <row r="95" spans="8:14" ht="23.25" customHeight="1" x14ac:dyDescent="0.35">
      <c r="I95" s="50"/>
      <c r="J95" s="50"/>
      <c r="K95" s="50"/>
      <c r="L95" s="50"/>
      <c r="M95" s="50"/>
      <c r="N95" s="50"/>
    </row>
    <row r="96" spans="8:14" ht="23.25" customHeight="1" x14ac:dyDescent="0.35">
      <c r="I96" s="50"/>
      <c r="J96" s="50"/>
      <c r="K96" s="50"/>
      <c r="L96" s="50"/>
      <c r="M96" s="50"/>
      <c r="N96" s="50"/>
    </row>
    <row r="97" spans="9:14" ht="23.25" customHeight="1" x14ac:dyDescent="0.35">
      <c r="I97" s="50"/>
      <c r="J97" s="50"/>
      <c r="K97" s="50"/>
      <c r="L97" s="50"/>
      <c r="M97" s="50"/>
      <c r="N97" s="50"/>
    </row>
    <row r="98" spans="9:14" ht="23.25" customHeight="1" x14ac:dyDescent="0.35">
      <c r="I98" s="50"/>
      <c r="J98" s="50"/>
      <c r="K98" s="50"/>
      <c r="L98" s="50"/>
      <c r="M98" s="50"/>
      <c r="N98" s="50"/>
    </row>
    <row r="99" spans="9:14" ht="23.25" customHeight="1" x14ac:dyDescent="0.35">
      <c r="I99" s="50"/>
      <c r="J99" s="50"/>
      <c r="K99" s="50"/>
      <c r="L99" s="50"/>
      <c r="M99" s="50"/>
      <c r="N99" s="50"/>
    </row>
    <row r="100" spans="9:14" ht="23.25" customHeight="1" x14ac:dyDescent="0.35">
      <c r="I100" s="50"/>
      <c r="J100" s="50"/>
      <c r="K100" s="50"/>
      <c r="L100" s="50"/>
      <c r="M100" s="50"/>
      <c r="N100" s="50"/>
    </row>
    <row r="101" spans="9:14" ht="23.25" customHeight="1" x14ac:dyDescent="0.35">
      <c r="I101" s="50"/>
      <c r="J101" s="50"/>
      <c r="K101" s="50"/>
      <c r="L101" s="50"/>
      <c r="M101" s="50"/>
      <c r="N101" s="50"/>
    </row>
  </sheetData>
  <mergeCells count="6">
    <mergeCell ref="A1:E1"/>
    <mergeCell ref="F1:L1"/>
    <mergeCell ref="A2:E2"/>
    <mergeCell ref="F2:L2"/>
    <mergeCell ref="A3:E3"/>
    <mergeCell ref="F3:L3"/>
  </mergeCells>
  <pageMargins left="0.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L15" sqref="L15"/>
    </sheetView>
  </sheetViews>
  <sheetFormatPr defaultRowHeight="14.25" x14ac:dyDescent="0.2"/>
  <cols>
    <col min="2" max="2" width="10.75" customWidth="1"/>
    <col min="3" max="3" width="26.375" customWidth="1"/>
    <col min="4" max="4" width="14.375" customWidth="1"/>
    <col min="5" max="5" width="8.5" customWidth="1"/>
    <col min="6" max="6" width="14.5" customWidth="1"/>
    <col min="7" max="7" width="14.625" customWidth="1"/>
    <col min="8" max="8" width="15.25" customWidth="1"/>
    <col min="9" max="9" width="10" customWidth="1"/>
    <col min="258" max="258" width="10.75" customWidth="1"/>
    <col min="259" max="259" width="26.375" customWidth="1"/>
    <col min="260" max="260" width="14.375" customWidth="1"/>
    <col min="261" max="261" width="8.5" customWidth="1"/>
    <col min="262" max="262" width="14.5" customWidth="1"/>
    <col min="263" max="263" width="14.625" customWidth="1"/>
    <col min="264" max="264" width="15.25" customWidth="1"/>
    <col min="265" max="265" width="10" customWidth="1"/>
    <col min="514" max="514" width="10.75" customWidth="1"/>
    <col min="515" max="515" width="26.375" customWidth="1"/>
    <col min="516" max="516" width="14.375" customWidth="1"/>
    <col min="517" max="517" width="8.5" customWidth="1"/>
    <col min="518" max="518" width="14.5" customWidth="1"/>
    <col min="519" max="519" width="14.625" customWidth="1"/>
    <col min="520" max="520" width="15.25" customWidth="1"/>
    <col min="521" max="521" width="10" customWidth="1"/>
    <col min="770" max="770" width="10.75" customWidth="1"/>
    <col min="771" max="771" width="26.375" customWidth="1"/>
    <col min="772" max="772" width="14.375" customWidth="1"/>
    <col min="773" max="773" width="8.5" customWidth="1"/>
    <col min="774" max="774" width="14.5" customWidth="1"/>
    <col min="775" max="775" width="14.625" customWidth="1"/>
    <col min="776" max="776" width="15.25" customWidth="1"/>
    <col min="777" max="777" width="10" customWidth="1"/>
    <col min="1026" max="1026" width="10.75" customWidth="1"/>
    <col min="1027" max="1027" width="26.375" customWidth="1"/>
    <col min="1028" max="1028" width="14.375" customWidth="1"/>
    <col min="1029" max="1029" width="8.5" customWidth="1"/>
    <col min="1030" max="1030" width="14.5" customWidth="1"/>
    <col min="1031" max="1031" width="14.625" customWidth="1"/>
    <col min="1032" max="1032" width="15.25" customWidth="1"/>
    <col min="1033" max="1033" width="10" customWidth="1"/>
    <col min="1282" max="1282" width="10.75" customWidth="1"/>
    <col min="1283" max="1283" width="26.375" customWidth="1"/>
    <col min="1284" max="1284" width="14.375" customWidth="1"/>
    <col min="1285" max="1285" width="8.5" customWidth="1"/>
    <col min="1286" max="1286" width="14.5" customWidth="1"/>
    <col min="1287" max="1287" width="14.625" customWidth="1"/>
    <col min="1288" max="1288" width="15.25" customWidth="1"/>
    <col min="1289" max="1289" width="10" customWidth="1"/>
    <col min="1538" max="1538" width="10.75" customWidth="1"/>
    <col min="1539" max="1539" width="26.375" customWidth="1"/>
    <col min="1540" max="1540" width="14.375" customWidth="1"/>
    <col min="1541" max="1541" width="8.5" customWidth="1"/>
    <col min="1542" max="1542" width="14.5" customWidth="1"/>
    <col min="1543" max="1543" width="14.625" customWidth="1"/>
    <col min="1544" max="1544" width="15.25" customWidth="1"/>
    <col min="1545" max="1545" width="10" customWidth="1"/>
    <col min="1794" max="1794" width="10.75" customWidth="1"/>
    <col min="1795" max="1795" width="26.375" customWidth="1"/>
    <col min="1796" max="1796" width="14.375" customWidth="1"/>
    <col min="1797" max="1797" width="8.5" customWidth="1"/>
    <col min="1798" max="1798" width="14.5" customWidth="1"/>
    <col min="1799" max="1799" width="14.625" customWidth="1"/>
    <col min="1800" max="1800" width="15.25" customWidth="1"/>
    <col min="1801" max="1801" width="10" customWidth="1"/>
    <col min="2050" max="2050" width="10.75" customWidth="1"/>
    <col min="2051" max="2051" width="26.375" customWidth="1"/>
    <col min="2052" max="2052" width="14.375" customWidth="1"/>
    <col min="2053" max="2053" width="8.5" customWidth="1"/>
    <col min="2054" max="2054" width="14.5" customWidth="1"/>
    <col min="2055" max="2055" width="14.625" customWidth="1"/>
    <col min="2056" max="2056" width="15.25" customWidth="1"/>
    <col min="2057" max="2057" width="10" customWidth="1"/>
    <col min="2306" max="2306" width="10.75" customWidth="1"/>
    <col min="2307" max="2307" width="26.375" customWidth="1"/>
    <col min="2308" max="2308" width="14.375" customWidth="1"/>
    <col min="2309" max="2309" width="8.5" customWidth="1"/>
    <col min="2310" max="2310" width="14.5" customWidth="1"/>
    <col min="2311" max="2311" width="14.625" customWidth="1"/>
    <col min="2312" max="2312" width="15.25" customWidth="1"/>
    <col min="2313" max="2313" width="10" customWidth="1"/>
    <col min="2562" max="2562" width="10.75" customWidth="1"/>
    <col min="2563" max="2563" width="26.375" customWidth="1"/>
    <col min="2564" max="2564" width="14.375" customWidth="1"/>
    <col min="2565" max="2565" width="8.5" customWidth="1"/>
    <col min="2566" max="2566" width="14.5" customWidth="1"/>
    <col min="2567" max="2567" width="14.625" customWidth="1"/>
    <col min="2568" max="2568" width="15.25" customWidth="1"/>
    <col min="2569" max="2569" width="10" customWidth="1"/>
    <col min="2818" max="2818" width="10.75" customWidth="1"/>
    <col min="2819" max="2819" width="26.375" customWidth="1"/>
    <col min="2820" max="2820" width="14.375" customWidth="1"/>
    <col min="2821" max="2821" width="8.5" customWidth="1"/>
    <col min="2822" max="2822" width="14.5" customWidth="1"/>
    <col min="2823" max="2823" width="14.625" customWidth="1"/>
    <col min="2824" max="2824" width="15.25" customWidth="1"/>
    <col min="2825" max="2825" width="10" customWidth="1"/>
    <col min="3074" max="3074" width="10.75" customWidth="1"/>
    <col min="3075" max="3075" width="26.375" customWidth="1"/>
    <col min="3076" max="3076" width="14.375" customWidth="1"/>
    <col min="3077" max="3077" width="8.5" customWidth="1"/>
    <col min="3078" max="3078" width="14.5" customWidth="1"/>
    <col min="3079" max="3079" width="14.625" customWidth="1"/>
    <col min="3080" max="3080" width="15.25" customWidth="1"/>
    <col min="3081" max="3081" width="10" customWidth="1"/>
    <col min="3330" max="3330" width="10.75" customWidth="1"/>
    <col min="3331" max="3331" width="26.375" customWidth="1"/>
    <col min="3332" max="3332" width="14.375" customWidth="1"/>
    <col min="3333" max="3333" width="8.5" customWidth="1"/>
    <col min="3334" max="3334" width="14.5" customWidth="1"/>
    <col min="3335" max="3335" width="14.625" customWidth="1"/>
    <col min="3336" max="3336" width="15.25" customWidth="1"/>
    <col min="3337" max="3337" width="10" customWidth="1"/>
    <col min="3586" max="3586" width="10.75" customWidth="1"/>
    <col min="3587" max="3587" width="26.375" customWidth="1"/>
    <col min="3588" max="3588" width="14.375" customWidth="1"/>
    <col min="3589" max="3589" width="8.5" customWidth="1"/>
    <col min="3590" max="3590" width="14.5" customWidth="1"/>
    <col min="3591" max="3591" width="14.625" customWidth="1"/>
    <col min="3592" max="3592" width="15.25" customWidth="1"/>
    <col min="3593" max="3593" width="10" customWidth="1"/>
    <col min="3842" max="3842" width="10.75" customWidth="1"/>
    <col min="3843" max="3843" width="26.375" customWidth="1"/>
    <col min="3844" max="3844" width="14.375" customWidth="1"/>
    <col min="3845" max="3845" width="8.5" customWidth="1"/>
    <col min="3846" max="3846" width="14.5" customWidth="1"/>
    <col min="3847" max="3847" width="14.625" customWidth="1"/>
    <col min="3848" max="3848" width="15.25" customWidth="1"/>
    <col min="3849" max="3849" width="10" customWidth="1"/>
    <col min="4098" max="4098" width="10.75" customWidth="1"/>
    <col min="4099" max="4099" width="26.375" customWidth="1"/>
    <col min="4100" max="4100" width="14.375" customWidth="1"/>
    <col min="4101" max="4101" width="8.5" customWidth="1"/>
    <col min="4102" max="4102" width="14.5" customWidth="1"/>
    <col min="4103" max="4103" width="14.625" customWidth="1"/>
    <col min="4104" max="4104" width="15.25" customWidth="1"/>
    <col min="4105" max="4105" width="10" customWidth="1"/>
    <col min="4354" max="4354" width="10.75" customWidth="1"/>
    <col min="4355" max="4355" width="26.375" customWidth="1"/>
    <col min="4356" max="4356" width="14.375" customWidth="1"/>
    <col min="4357" max="4357" width="8.5" customWidth="1"/>
    <col min="4358" max="4358" width="14.5" customWidth="1"/>
    <col min="4359" max="4359" width="14.625" customWidth="1"/>
    <col min="4360" max="4360" width="15.25" customWidth="1"/>
    <col min="4361" max="4361" width="10" customWidth="1"/>
    <col min="4610" max="4610" width="10.75" customWidth="1"/>
    <col min="4611" max="4611" width="26.375" customWidth="1"/>
    <col min="4612" max="4612" width="14.375" customWidth="1"/>
    <col min="4613" max="4613" width="8.5" customWidth="1"/>
    <col min="4614" max="4614" width="14.5" customWidth="1"/>
    <col min="4615" max="4615" width="14.625" customWidth="1"/>
    <col min="4616" max="4616" width="15.25" customWidth="1"/>
    <col min="4617" max="4617" width="10" customWidth="1"/>
    <col min="4866" max="4866" width="10.75" customWidth="1"/>
    <col min="4867" max="4867" width="26.375" customWidth="1"/>
    <col min="4868" max="4868" width="14.375" customWidth="1"/>
    <col min="4869" max="4869" width="8.5" customWidth="1"/>
    <col min="4870" max="4870" width="14.5" customWidth="1"/>
    <col min="4871" max="4871" width="14.625" customWidth="1"/>
    <col min="4872" max="4872" width="15.25" customWidth="1"/>
    <col min="4873" max="4873" width="10" customWidth="1"/>
    <col min="5122" max="5122" width="10.75" customWidth="1"/>
    <col min="5123" max="5123" width="26.375" customWidth="1"/>
    <col min="5124" max="5124" width="14.375" customWidth="1"/>
    <col min="5125" max="5125" width="8.5" customWidth="1"/>
    <col min="5126" max="5126" width="14.5" customWidth="1"/>
    <col min="5127" max="5127" width="14.625" customWidth="1"/>
    <col min="5128" max="5128" width="15.25" customWidth="1"/>
    <col min="5129" max="5129" width="10" customWidth="1"/>
    <col min="5378" max="5378" width="10.75" customWidth="1"/>
    <col min="5379" max="5379" width="26.375" customWidth="1"/>
    <col min="5380" max="5380" width="14.375" customWidth="1"/>
    <col min="5381" max="5381" width="8.5" customWidth="1"/>
    <col min="5382" max="5382" width="14.5" customWidth="1"/>
    <col min="5383" max="5383" width="14.625" customWidth="1"/>
    <col min="5384" max="5384" width="15.25" customWidth="1"/>
    <col min="5385" max="5385" width="10" customWidth="1"/>
    <col min="5634" max="5634" width="10.75" customWidth="1"/>
    <col min="5635" max="5635" width="26.375" customWidth="1"/>
    <col min="5636" max="5636" width="14.375" customWidth="1"/>
    <col min="5637" max="5637" width="8.5" customWidth="1"/>
    <col min="5638" max="5638" width="14.5" customWidth="1"/>
    <col min="5639" max="5639" width="14.625" customWidth="1"/>
    <col min="5640" max="5640" width="15.25" customWidth="1"/>
    <col min="5641" max="5641" width="10" customWidth="1"/>
    <col min="5890" max="5890" width="10.75" customWidth="1"/>
    <col min="5891" max="5891" width="26.375" customWidth="1"/>
    <col min="5892" max="5892" width="14.375" customWidth="1"/>
    <col min="5893" max="5893" width="8.5" customWidth="1"/>
    <col min="5894" max="5894" width="14.5" customWidth="1"/>
    <col min="5895" max="5895" width="14.625" customWidth="1"/>
    <col min="5896" max="5896" width="15.25" customWidth="1"/>
    <col min="5897" max="5897" width="10" customWidth="1"/>
    <col min="6146" max="6146" width="10.75" customWidth="1"/>
    <col min="6147" max="6147" width="26.375" customWidth="1"/>
    <col min="6148" max="6148" width="14.375" customWidth="1"/>
    <col min="6149" max="6149" width="8.5" customWidth="1"/>
    <col min="6150" max="6150" width="14.5" customWidth="1"/>
    <col min="6151" max="6151" width="14.625" customWidth="1"/>
    <col min="6152" max="6152" width="15.25" customWidth="1"/>
    <col min="6153" max="6153" width="10" customWidth="1"/>
    <col min="6402" max="6402" width="10.75" customWidth="1"/>
    <col min="6403" max="6403" width="26.375" customWidth="1"/>
    <col min="6404" max="6404" width="14.375" customWidth="1"/>
    <col min="6405" max="6405" width="8.5" customWidth="1"/>
    <col min="6406" max="6406" width="14.5" customWidth="1"/>
    <col min="6407" max="6407" width="14.625" customWidth="1"/>
    <col min="6408" max="6408" width="15.25" customWidth="1"/>
    <col min="6409" max="6409" width="10" customWidth="1"/>
    <col min="6658" max="6658" width="10.75" customWidth="1"/>
    <col min="6659" max="6659" width="26.375" customWidth="1"/>
    <col min="6660" max="6660" width="14.375" customWidth="1"/>
    <col min="6661" max="6661" width="8.5" customWidth="1"/>
    <col min="6662" max="6662" width="14.5" customWidth="1"/>
    <col min="6663" max="6663" width="14.625" customWidth="1"/>
    <col min="6664" max="6664" width="15.25" customWidth="1"/>
    <col min="6665" max="6665" width="10" customWidth="1"/>
    <col min="6914" max="6914" width="10.75" customWidth="1"/>
    <col min="6915" max="6915" width="26.375" customWidth="1"/>
    <col min="6916" max="6916" width="14.375" customWidth="1"/>
    <col min="6917" max="6917" width="8.5" customWidth="1"/>
    <col min="6918" max="6918" width="14.5" customWidth="1"/>
    <col min="6919" max="6919" width="14.625" customWidth="1"/>
    <col min="6920" max="6920" width="15.25" customWidth="1"/>
    <col min="6921" max="6921" width="10" customWidth="1"/>
    <col min="7170" max="7170" width="10.75" customWidth="1"/>
    <col min="7171" max="7171" width="26.375" customWidth="1"/>
    <col min="7172" max="7172" width="14.375" customWidth="1"/>
    <col min="7173" max="7173" width="8.5" customWidth="1"/>
    <col min="7174" max="7174" width="14.5" customWidth="1"/>
    <col min="7175" max="7175" width="14.625" customWidth="1"/>
    <col min="7176" max="7176" width="15.25" customWidth="1"/>
    <col min="7177" max="7177" width="10" customWidth="1"/>
    <col min="7426" max="7426" width="10.75" customWidth="1"/>
    <col min="7427" max="7427" width="26.375" customWidth="1"/>
    <col min="7428" max="7428" width="14.375" customWidth="1"/>
    <col min="7429" max="7429" width="8.5" customWidth="1"/>
    <col min="7430" max="7430" width="14.5" customWidth="1"/>
    <col min="7431" max="7431" width="14.625" customWidth="1"/>
    <col min="7432" max="7432" width="15.25" customWidth="1"/>
    <col min="7433" max="7433" width="10" customWidth="1"/>
    <col min="7682" max="7682" width="10.75" customWidth="1"/>
    <col min="7683" max="7683" width="26.375" customWidth="1"/>
    <col min="7684" max="7684" width="14.375" customWidth="1"/>
    <col min="7685" max="7685" width="8.5" customWidth="1"/>
    <col min="7686" max="7686" width="14.5" customWidth="1"/>
    <col min="7687" max="7687" width="14.625" customWidth="1"/>
    <col min="7688" max="7688" width="15.25" customWidth="1"/>
    <col min="7689" max="7689" width="10" customWidth="1"/>
    <col min="7938" max="7938" width="10.75" customWidth="1"/>
    <col min="7939" max="7939" width="26.375" customWidth="1"/>
    <col min="7940" max="7940" width="14.375" customWidth="1"/>
    <col min="7941" max="7941" width="8.5" customWidth="1"/>
    <col min="7942" max="7942" width="14.5" customWidth="1"/>
    <col min="7943" max="7943" width="14.625" customWidth="1"/>
    <col min="7944" max="7944" width="15.25" customWidth="1"/>
    <col min="7945" max="7945" width="10" customWidth="1"/>
    <col min="8194" max="8194" width="10.75" customWidth="1"/>
    <col min="8195" max="8195" width="26.375" customWidth="1"/>
    <col min="8196" max="8196" width="14.375" customWidth="1"/>
    <col min="8197" max="8197" width="8.5" customWidth="1"/>
    <col min="8198" max="8198" width="14.5" customWidth="1"/>
    <col min="8199" max="8199" width="14.625" customWidth="1"/>
    <col min="8200" max="8200" width="15.25" customWidth="1"/>
    <col min="8201" max="8201" width="10" customWidth="1"/>
    <col min="8450" max="8450" width="10.75" customWidth="1"/>
    <col min="8451" max="8451" width="26.375" customWidth="1"/>
    <col min="8452" max="8452" width="14.375" customWidth="1"/>
    <col min="8453" max="8453" width="8.5" customWidth="1"/>
    <col min="8454" max="8454" width="14.5" customWidth="1"/>
    <col min="8455" max="8455" width="14.625" customWidth="1"/>
    <col min="8456" max="8456" width="15.25" customWidth="1"/>
    <col min="8457" max="8457" width="10" customWidth="1"/>
    <col min="8706" max="8706" width="10.75" customWidth="1"/>
    <col min="8707" max="8707" width="26.375" customWidth="1"/>
    <col min="8708" max="8708" width="14.375" customWidth="1"/>
    <col min="8709" max="8709" width="8.5" customWidth="1"/>
    <col min="8710" max="8710" width="14.5" customWidth="1"/>
    <col min="8711" max="8711" width="14.625" customWidth="1"/>
    <col min="8712" max="8712" width="15.25" customWidth="1"/>
    <col min="8713" max="8713" width="10" customWidth="1"/>
    <col min="8962" max="8962" width="10.75" customWidth="1"/>
    <col min="8963" max="8963" width="26.375" customWidth="1"/>
    <col min="8964" max="8964" width="14.375" customWidth="1"/>
    <col min="8965" max="8965" width="8.5" customWidth="1"/>
    <col min="8966" max="8966" width="14.5" customWidth="1"/>
    <col min="8967" max="8967" width="14.625" customWidth="1"/>
    <col min="8968" max="8968" width="15.25" customWidth="1"/>
    <col min="8969" max="8969" width="10" customWidth="1"/>
    <col min="9218" max="9218" width="10.75" customWidth="1"/>
    <col min="9219" max="9219" width="26.375" customWidth="1"/>
    <col min="9220" max="9220" width="14.375" customWidth="1"/>
    <col min="9221" max="9221" width="8.5" customWidth="1"/>
    <col min="9222" max="9222" width="14.5" customWidth="1"/>
    <col min="9223" max="9223" width="14.625" customWidth="1"/>
    <col min="9224" max="9224" width="15.25" customWidth="1"/>
    <col min="9225" max="9225" width="10" customWidth="1"/>
    <col min="9474" max="9474" width="10.75" customWidth="1"/>
    <col min="9475" max="9475" width="26.375" customWidth="1"/>
    <col min="9476" max="9476" width="14.375" customWidth="1"/>
    <col min="9477" max="9477" width="8.5" customWidth="1"/>
    <col min="9478" max="9478" width="14.5" customWidth="1"/>
    <col min="9479" max="9479" width="14.625" customWidth="1"/>
    <col min="9480" max="9480" width="15.25" customWidth="1"/>
    <col min="9481" max="9481" width="10" customWidth="1"/>
    <col min="9730" max="9730" width="10.75" customWidth="1"/>
    <col min="9731" max="9731" width="26.375" customWidth="1"/>
    <col min="9732" max="9732" width="14.375" customWidth="1"/>
    <col min="9733" max="9733" width="8.5" customWidth="1"/>
    <col min="9734" max="9734" width="14.5" customWidth="1"/>
    <col min="9735" max="9735" width="14.625" customWidth="1"/>
    <col min="9736" max="9736" width="15.25" customWidth="1"/>
    <col min="9737" max="9737" width="10" customWidth="1"/>
    <col min="9986" max="9986" width="10.75" customWidth="1"/>
    <col min="9987" max="9987" width="26.375" customWidth="1"/>
    <col min="9988" max="9988" width="14.375" customWidth="1"/>
    <col min="9989" max="9989" width="8.5" customWidth="1"/>
    <col min="9990" max="9990" width="14.5" customWidth="1"/>
    <col min="9991" max="9991" width="14.625" customWidth="1"/>
    <col min="9992" max="9992" width="15.25" customWidth="1"/>
    <col min="9993" max="9993" width="10" customWidth="1"/>
    <col min="10242" max="10242" width="10.75" customWidth="1"/>
    <col min="10243" max="10243" width="26.375" customWidth="1"/>
    <col min="10244" max="10244" width="14.375" customWidth="1"/>
    <col min="10245" max="10245" width="8.5" customWidth="1"/>
    <col min="10246" max="10246" width="14.5" customWidth="1"/>
    <col min="10247" max="10247" width="14.625" customWidth="1"/>
    <col min="10248" max="10248" width="15.25" customWidth="1"/>
    <col min="10249" max="10249" width="10" customWidth="1"/>
    <col min="10498" max="10498" width="10.75" customWidth="1"/>
    <col min="10499" max="10499" width="26.375" customWidth="1"/>
    <col min="10500" max="10500" width="14.375" customWidth="1"/>
    <col min="10501" max="10501" width="8.5" customWidth="1"/>
    <col min="10502" max="10502" width="14.5" customWidth="1"/>
    <col min="10503" max="10503" width="14.625" customWidth="1"/>
    <col min="10504" max="10504" width="15.25" customWidth="1"/>
    <col min="10505" max="10505" width="10" customWidth="1"/>
    <col min="10754" max="10754" width="10.75" customWidth="1"/>
    <col min="10755" max="10755" width="26.375" customWidth="1"/>
    <col min="10756" max="10756" width="14.375" customWidth="1"/>
    <col min="10757" max="10757" width="8.5" customWidth="1"/>
    <col min="10758" max="10758" width="14.5" customWidth="1"/>
    <col min="10759" max="10759" width="14.625" customWidth="1"/>
    <col min="10760" max="10760" width="15.25" customWidth="1"/>
    <col min="10761" max="10761" width="10" customWidth="1"/>
    <col min="11010" max="11010" width="10.75" customWidth="1"/>
    <col min="11011" max="11011" width="26.375" customWidth="1"/>
    <col min="11012" max="11012" width="14.375" customWidth="1"/>
    <col min="11013" max="11013" width="8.5" customWidth="1"/>
    <col min="11014" max="11014" width="14.5" customWidth="1"/>
    <col min="11015" max="11015" width="14.625" customWidth="1"/>
    <col min="11016" max="11016" width="15.25" customWidth="1"/>
    <col min="11017" max="11017" width="10" customWidth="1"/>
    <col min="11266" max="11266" width="10.75" customWidth="1"/>
    <col min="11267" max="11267" width="26.375" customWidth="1"/>
    <col min="11268" max="11268" width="14.375" customWidth="1"/>
    <col min="11269" max="11269" width="8.5" customWidth="1"/>
    <col min="11270" max="11270" width="14.5" customWidth="1"/>
    <col min="11271" max="11271" width="14.625" customWidth="1"/>
    <col min="11272" max="11272" width="15.25" customWidth="1"/>
    <col min="11273" max="11273" width="10" customWidth="1"/>
    <col min="11522" max="11522" width="10.75" customWidth="1"/>
    <col min="11523" max="11523" width="26.375" customWidth="1"/>
    <col min="11524" max="11524" width="14.375" customWidth="1"/>
    <col min="11525" max="11525" width="8.5" customWidth="1"/>
    <col min="11526" max="11526" width="14.5" customWidth="1"/>
    <col min="11527" max="11527" width="14.625" customWidth="1"/>
    <col min="11528" max="11528" width="15.25" customWidth="1"/>
    <col min="11529" max="11529" width="10" customWidth="1"/>
    <col min="11778" max="11778" width="10.75" customWidth="1"/>
    <col min="11779" max="11779" width="26.375" customWidth="1"/>
    <col min="11780" max="11780" width="14.375" customWidth="1"/>
    <col min="11781" max="11781" width="8.5" customWidth="1"/>
    <col min="11782" max="11782" width="14.5" customWidth="1"/>
    <col min="11783" max="11783" width="14.625" customWidth="1"/>
    <col min="11784" max="11784" width="15.25" customWidth="1"/>
    <col min="11785" max="11785" width="10" customWidth="1"/>
    <col min="12034" max="12034" width="10.75" customWidth="1"/>
    <col min="12035" max="12035" width="26.375" customWidth="1"/>
    <col min="12036" max="12036" width="14.375" customWidth="1"/>
    <col min="12037" max="12037" width="8.5" customWidth="1"/>
    <col min="12038" max="12038" width="14.5" customWidth="1"/>
    <col min="12039" max="12039" width="14.625" customWidth="1"/>
    <col min="12040" max="12040" width="15.25" customWidth="1"/>
    <col min="12041" max="12041" width="10" customWidth="1"/>
    <col min="12290" max="12290" width="10.75" customWidth="1"/>
    <col min="12291" max="12291" width="26.375" customWidth="1"/>
    <col min="12292" max="12292" width="14.375" customWidth="1"/>
    <col min="12293" max="12293" width="8.5" customWidth="1"/>
    <col min="12294" max="12294" width="14.5" customWidth="1"/>
    <col min="12295" max="12295" width="14.625" customWidth="1"/>
    <col min="12296" max="12296" width="15.25" customWidth="1"/>
    <col min="12297" max="12297" width="10" customWidth="1"/>
    <col min="12546" max="12546" width="10.75" customWidth="1"/>
    <col min="12547" max="12547" width="26.375" customWidth="1"/>
    <col min="12548" max="12548" width="14.375" customWidth="1"/>
    <col min="12549" max="12549" width="8.5" customWidth="1"/>
    <col min="12550" max="12550" width="14.5" customWidth="1"/>
    <col min="12551" max="12551" width="14.625" customWidth="1"/>
    <col min="12552" max="12552" width="15.25" customWidth="1"/>
    <col min="12553" max="12553" width="10" customWidth="1"/>
    <col min="12802" max="12802" width="10.75" customWidth="1"/>
    <col min="12803" max="12803" width="26.375" customWidth="1"/>
    <col min="12804" max="12804" width="14.375" customWidth="1"/>
    <col min="12805" max="12805" width="8.5" customWidth="1"/>
    <col min="12806" max="12806" width="14.5" customWidth="1"/>
    <col min="12807" max="12807" width="14.625" customWidth="1"/>
    <col min="12808" max="12808" width="15.25" customWidth="1"/>
    <col min="12809" max="12809" width="10" customWidth="1"/>
    <col min="13058" max="13058" width="10.75" customWidth="1"/>
    <col min="13059" max="13059" width="26.375" customWidth="1"/>
    <col min="13060" max="13060" width="14.375" customWidth="1"/>
    <col min="13061" max="13061" width="8.5" customWidth="1"/>
    <col min="13062" max="13062" width="14.5" customWidth="1"/>
    <col min="13063" max="13063" width="14.625" customWidth="1"/>
    <col min="13064" max="13064" width="15.25" customWidth="1"/>
    <col min="13065" max="13065" width="10" customWidth="1"/>
    <col min="13314" max="13314" width="10.75" customWidth="1"/>
    <col min="13315" max="13315" width="26.375" customWidth="1"/>
    <col min="13316" max="13316" width="14.375" customWidth="1"/>
    <col min="13317" max="13317" width="8.5" customWidth="1"/>
    <col min="13318" max="13318" width="14.5" customWidth="1"/>
    <col min="13319" max="13319" width="14.625" customWidth="1"/>
    <col min="13320" max="13320" width="15.25" customWidth="1"/>
    <col min="13321" max="13321" width="10" customWidth="1"/>
    <col min="13570" max="13570" width="10.75" customWidth="1"/>
    <col min="13571" max="13571" width="26.375" customWidth="1"/>
    <col min="13572" max="13572" width="14.375" customWidth="1"/>
    <col min="13573" max="13573" width="8.5" customWidth="1"/>
    <col min="13574" max="13574" width="14.5" customWidth="1"/>
    <col min="13575" max="13575" width="14.625" customWidth="1"/>
    <col min="13576" max="13576" width="15.25" customWidth="1"/>
    <col min="13577" max="13577" width="10" customWidth="1"/>
    <col min="13826" max="13826" width="10.75" customWidth="1"/>
    <col min="13827" max="13827" width="26.375" customWidth="1"/>
    <col min="13828" max="13828" width="14.375" customWidth="1"/>
    <col min="13829" max="13829" width="8.5" customWidth="1"/>
    <col min="13830" max="13830" width="14.5" customWidth="1"/>
    <col min="13831" max="13831" width="14.625" customWidth="1"/>
    <col min="13832" max="13832" width="15.25" customWidth="1"/>
    <col min="13833" max="13833" width="10" customWidth="1"/>
    <col min="14082" max="14082" width="10.75" customWidth="1"/>
    <col min="14083" max="14083" width="26.375" customWidth="1"/>
    <col min="14084" max="14084" width="14.375" customWidth="1"/>
    <col min="14085" max="14085" width="8.5" customWidth="1"/>
    <col min="14086" max="14086" width="14.5" customWidth="1"/>
    <col min="14087" max="14087" width="14.625" customWidth="1"/>
    <col min="14088" max="14088" width="15.25" customWidth="1"/>
    <col min="14089" max="14089" width="10" customWidth="1"/>
    <col min="14338" max="14338" width="10.75" customWidth="1"/>
    <col min="14339" max="14339" width="26.375" customWidth="1"/>
    <col min="14340" max="14340" width="14.375" customWidth="1"/>
    <col min="14341" max="14341" width="8.5" customWidth="1"/>
    <col min="14342" max="14342" width="14.5" customWidth="1"/>
    <col min="14343" max="14343" width="14.625" customWidth="1"/>
    <col min="14344" max="14344" width="15.25" customWidth="1"/>
    <col min="14345" max="14345" width="10" customWidth="1"/>
    <col min="14594" max="14594" width="10.75" customWidth="1"/>
    <col min="14595" max="14595" width="26.375" customWidth="1"/>
    <col min="14596" max="14596" width="14.375" customWidth="1"/>
    <col min="14597" max="14597" width="8.5" customWidth="1"/>
    <col min="14598" max="14598" width="14.5" customWidth="1"/>
    <col min="14599" max="14599" width="14.625" customWidth="1"/>
    <col min="14600" max="14600" width="15.25" customWidth="1"/>
    <col min="14601" max="14601" width="10" customWidth="1"/>
    <col min="14850" max="14850" width="10.75" customWidth="1"/>
    <col min="14851" max="14851" width="26.375" customWidth="1"/>
    <col min="14852" max="14852" width="14.375" customWidth="1"/>
    <col min="14853" max="14853" width="8.5" customWidth="1"/>
    <col min="14854" max="14854" width="14.5" customWidth="1"/>
    <col min="14855" max="14855" width="14.625" customWidth="1"/>
    <col min="14856" max="14856" width="15.25" customWidth="1"/>
    <col min="14857" max="14857" width="10" customWidth="1"/>
    <col min="15106" max="15106" width="10.75" customWidth="1"/>
    <col min="15107" max="15107" width="26.375" customWidth="1"/>
    <col min="15108" max="15108" width="14.375" customWidth="1"/>
    <col min="15109" max="15109" width="8.5" customWidth="1"/>
    <col min="15110" max="15110" width="14.5" customWidth="1"/>
    <col min="15111" max="15111" width="14.625" customWidth="1"/>
    <col min="15112" max="15112" width="15.25" customWidth="1"/>
    <col min="15113" max="15113" width="10" customWidth="1"/>
    <col min="15362" max="15362" width="10.75" customWidth="1"/>
    <col min="15363" max="15363" width="26.375" customWidth="1"/>
    <col min="15364" max="15364" width="14.375" customWidth="1"/>
    <col min="15365" max="15365" width="8.5" customWidth="1"/>
    <col min="15366" max="15366" width="14.5" customWidth="1"/>
    <col min="15367" max="15367" width="14.625" customWidth="1"/>
    <col min="15368" max="15368" width="15.25" customWidth="1"/>
    <col min="15369" max="15369" width="10" customWidth="1"/>
    <col min="15618" max="15618" width="10.75" customWidth="1"/>
    <col min="15619" max="15619" width="26.375" customWidth="1"/>
    <col min="15620" max="15620" width="14.375" customWidth="1"/>
    <col min="15621" max="15621" width="8.5" customWidth="1"/>
    <col min="15622" max="15622" width="14.5" customWidth="1"/>
    <col min="15623" max="15623" width="14.625" customWidth="1"/>
    <col min="15624" max="15624" width="15.25" customWidth="1"/>
    <col min="15625" max="15625" width="10" customWidth="1"/>
    <col min="15874" max="15874" width="10.75" customWidth="1"/>
    <col min="15875" max="15875" width="26.375" customWidth="1"/>
    <col min="15876" max="15876" width="14.375" customWidth="1"/>
    <col min="15877" max="15877" width="8.5" customWidth="1"/>
    <col min="15878" max="15878" width="14.5" customWidth="1"/>
    <col min="15879" max="15879" width="14.625" customWidth="1"/>
    <col min="15880" max="15880" width="15.25" customWidth="1"/>
    <col min="15881" max="15881" width="10" customWidth="1"/>
    <col min="16130" max="16130" width="10.75" customWidth="1"/>
    <col min="16131" max="16131" width="26.375" customWidth="1"/>
    <col min="16132" max="16132" width="14.375" customWidth="1"/>
    <col min="16133" max="16133" width="8.5" customWidth="1"/>
    <col min="16134" max="16134" width="14.5" customWidth="1"/>
    <col min="16135" max="16135" width="14.625" customWidth="1"/>
    <col min="16136" max="16136" width="15.25" customWidth="1"/>
    <col min="16137" max="16137" width="10" customWidth="1"/>
  </cols>
  <sheetData>
    <row r="1" spans="1:9" s="125" customFormat="1" ht="16.5" customHeight="1" x14ac:dyDescent="0.35">
      <c r="A1" s="250" t="s">
        <v>133</v>
      </c>
      <c r="B1" s="250"/>
      <c r="C1" s="250"/>
      <c r="D1" s="250"/>
      <c r="E1" s="250"/>
      <c r="F1" s="250"/>
      <c r="G1" s="250"/>
      <c r="H1" s="250"/>
      <c r="I1" s="250"/>
    </row>
    <row r="2" spans="1:9" s="125" customFormat="1" ht="16.5" customHeight="1" x14ac:dyDescent="0.35">
      <c r="A2" s="250" t="s">
        <v>134</v>
      </c>
      <c r="B2" s="250"/>
      <c r="C2" s="250"/>
      <c r="D2" s="250"/>
      <c r="E2" s="250"/>
      <c r="F2" s="250"/>
      <c r="G2" s="250"/>
      <c r="H2" s="250"/>
      <c r="I2" s="250"/>
    </row>
    <row r="3" spans="1:9" s="125" customFormat="1" ht="16.5" customHeight="1" x14ac:dyDescent="0.35">
      <c r="A3" s="250" t="s">
        <v>135</v>
      </c>
      <c r="B3" s="250"/>
      <c r="C3" s="250"/>
      <c r="D3" s="250"/>
      <c r="E3" s="250"/>
      <c r="F3" s="250"/>
      <c r="G3" s="250"/>
      <c r="H3" s="250"/>
      <c r="I3" s="250"/>
    </row>
    <row r="4" spans="1:9" s="130" customFormat="1" ht="40.5" customHeight="1" x14ac:dyDescent="0.35">
      <c r="A4" s="126" t="s">
        <v>136</v>
      </c>
      <c r="B4" s="127" t="s">
        <v>137</v>
      </c>
      <c r="C4" s="126" t="s">
        <v>7</v>
      </c>
      <c r="D4" s="128" t="s">
        <v>138</v>
      </c>
      <c r="E4" s="129" t="s">
        <v>139</v>
      </c>
      <c r="F4" s="128" t="s">
        <v>140</v>
      </c>
      <c r="G4" s="128" t="s">
        <v>141</v>
      </c>
      <c r="H4" s="128" t="s">
        <v>142</v>
      </c>
      <c r="I4" s="128" t="s">
        <v>143</v>
      </c>
    </row>
    <row r="5" spans="1:9" s="138" customFormat="1" ht="17.25" customHeight="1" x14ac:dyDescent="0.35">
      <c r="A5" s="131">
        <v>1</v>
      </c>
      <c r="B5" s="132" t="s">
        <v>144</v>
      </c>
      <c r="C5" s="133" t="s">
        <v>145</v>
      </c>
      <c r="D5" s="134">
        <v>108018812</v>
      </c>
      <c r="E5" s="135" t="s">
        <v>35</v>
      </c>
      <c r="F5" s="134">
        <v>581084423</v>
      </c>
      <c r="G5" s="136">
        <v>0</v>
      </c>
      <c r="H5" s="136">
        <v>0</v>
      </c>
      <c r="I5" s="137"/>
    </row>
    <row r="6" spans="1:9" s="125" customFormat="1" ht="17.25" customHeight="1" x14ac:dyDescent="0.35">
      <c r="A6" s="131">
        <v>2</v>
      </c>
      <c r="B6" s="132" t="s">
        <v>146</v>
      </c>
      <c r="C6" s="139" t="s">
        <v>147</v>
      </c>
      <c r="D6" s="140">
        <v>2237500</v>
      </c>
      <c r="E6" s="135" t="s">
        <v>35</v>
      </c>
      <c r="F6" s="140">
        <v>69372034</v>
      </c>
      <c r="G6" s="136">
        <v>0</v>
      </c>
      <c r="H6" s="136">
        <v>0</v>
      </c>
      <c r="I6" s="137"/>
    </row>
    <row r="7" spans="1:9" s="125" customFormat="1" ht="17.25" customHeight="1" x14ac:dyDescent="0.35">
      <c r="A7" s="131">
        <v>3</v>
      </c>
      <c r="B7" s="132" t="s">
        <v>148</v>
      </c>
      <c r="C7" s="141" t="s">
        <v>149</v>
      </c>
      <c r="D7" s="142">
        <v>42686550</v>
      </c>
      <c r="E7" s="143" t="s">
        <v>35</v>
      </c>
      <c r="F7" s="142">
        <v>62280698</v>
      </c>
      <c r="G7" s="136">
        <v>0</v>
      </c>
      <c r="H7" s="136">
        <v>0</v>
      </c>
      <c r="I7" s="137"/>
    </row>
    <row r="8" spans="1:9" s="125" customFormat="1" ht="17.25" customHeight="1" x14ac:dyDescent="0.35">
      <c r="A8" s="131">
        <v>4</v>
      </c>
      <c r="B8" s="132">
        <v>27160000</v>
      </c>
      <c r="C8" s="141" t="s">
        <v>52</v>
      </c>
      <c r="D8" s="144">
        <v>2</v>
      </c>
      <c r="E8" s="145" t="s">
        <v>53</v>
      </c>
      <c r="F8" s="144">
        <v>58713297</v>
      </c>
      <c r="G8" s="136">
        <v>0</v>
      </c>
      <c r="H8" s="136">
        <v>4109931</v>
      </c>
      <c r="I8" s="137"/>
    </row>
    <row r="9" spans="1:9" s="125" customFormat="1" ht="17.25" customHeight="1" x14ac:dyDescent="0.35">
      <c r="A9" s="146">
        <v>5</v>
      </c>
      <c r="B9" s="132" t="s">
        <v>150</v>
      </c>
      <c r="C9" s="147" t="s">
        <v>151</v>
      </c>
      <c r="D9" s="148">
        <v>931100</v>
      </c>
      <c r="E9" s="149" t="s">
        <v>35</v>
      </c>
      <c r="F9" s="148">
        <v>14851186</v>
      </c>
      <c r="G9" s="136">
        <v>0</v>
      </c>
      <c r="H9" s="136">
        <v>0</v>
      </c>
      <c r="I9" s="137"/>
    </row>
    <row r="10" spans="1:9" s="125" customFormat="1" ht="17.25" customHeight="1" x14ac:dyDescent="0.35">
      <c r="A10" s="131">
        <v>6</v>
      </c>
      <c r="B10" s="132">
        <v>21011292</v>
      </c>
      <c r="C10" s="150" t="s">
        <v>152</v>
      </c>
      <c r="D10" s="151">
        <v>94832.639999999999</v>
      </c>
      <c r="E10" s="152" t="s">
        <v>35</v>
      </c>
      <c r="F10" s="151">
        <v>9143584</v>
      </c>
      <c r="G10" s="136">
        <v>0</v>
      </c>
      <c r="H10" s="136">
        <v>656607</v>
      </c>
      <c r="I10" s="137"/>
    </row>
    <row r="11" spans="1:9" s="125" customFormat="1" ht="17.25" customHeight="1" x14ac:dyDescent="0.35">
      <c r="A11" s="146">
        <v>7</v>
      </c>
      <c r="B11" s="132" t="s">
        <v>153</v>
      </c>
      <c r="C11" s="153" t="s">
        <v>154</v>
      </c>
      <c r="D11" s="154">
        <v>42000</v>
      </c>
      <c r="E11" s="152" t="s">
        <v>26</v>
      </c>
      <c r="F11" s="154">
        <v>5439000</v>
      </c>
      <c r="G11" s="136">
        <v>0</v>
      </c>
      <c r="H11" s="136">
        <v>0</v>
      </c>
      <c r="I11" s="137" t="s">
        <v>155</v>
      </c>
    </row>
    <row r="12" spans="1:9" s="125" customFormat="1" ht="17.25" customHeight="1" x14ac:dyDescent="0.35">
      <c r="A12" s="131">
        <v>8</v>
      </c>
      <c r="B12" s="132" t="s">
        <v>156</v>
      </c>
      <c r="C12" s="155" t="s">
        <v>157</v>
      </c>
      <c r="D12" s="156">
        <v>326000</v>
      </c>
      <c r="E12" s="152" t="s">
        <v>35</v>
      </c>
      <c r="F12" s="156">
        <v>5421127</v>
      </c>
      <c r="G12" s="136">
        <v>0</v>
      </c>
      <c r="H12" s="136">
        <v>0</v>
      </c>
      <c r="I12" s="137"/>
    </row>
    <row r="13" spans="1:9" s="159" customFormat="1" ht="17.25" customHeight="1" x14ac:dyDescent="0.2">
      <c r="A13" s="146">
        <v>9</v>
      </c>
      <c r="B13" s="132">
        <v>85443014</v>
      </c>
      <c r="C13" s="157" t="s">
        <v>158</v>
      </c>
      <c r="D13" s="158">
        <v>2568.2399999999998</v>
      </c>
      <c r="E13" s="152" t="s">
        <v>35</v>
      </c>
      <c r="F13" s="158">
        <v>5094064</v>
      </c>
      <c r="G13" s="136">
        <v>0</v>
      </c>
      <c r="H13" s="136">
        <v>356586</v>
      </c>
      <c r="I13" s="137"/>
    </row>
    <row r="14" spans="1:9" s="125" customFormat="1" ht="17.25" customHeight="1" x14ac:dyDescent="0.35">
      <c r="A14" s="131">
        <v>10</v>
      </c>
      <c r="B14" s="132" t="s">
        <v>159</v>
      </c>
      <c r="C14" s="160" t="s">
        <v>160</v>
      </c>
      <c r="D14" s="161">
        <v>154900</v>
      </c>
      <c r="E14" s="152" t="s">
        <v>35</v>
      </c>
      <c r="F14" s="161">
        <v>3672528</v>
      </c>
      <c r="G14" s="136">
        <v>0</v>
      </c>
      <c r="H14" s="136">
        <v>0</v>
      </c>
      <c r="I14" s="137"/>
    </row>
    <row r="15" spans="1:9" s="164" customFormat="1" ht="17.25" customHeight="1" x14ac:dyDescent="0.2">
      <c r="A15" s="146">
        <v>11</v>
      </c>
      <c r="B15" s="132" t="s">
        <v>161</v>
      </c>
      <c r="C15" s="162" t="s">
        <v>162</v>
      </c>
      <c r="D15" s="163">
        <v>95810</v>
      </c>
      <c r="E15" s="152" t="s">
        <v>35</v>
      </c>
      <c r="F15" s="163">
        <v>3599580</v>
      </c>
      <c r="G15" s="136">
        <v>0</v>
      </c>
      <c r="H15" s="136">
        <v>0</v>
      </c>
      <c r="I15" s="137"/>
    </row>
    <row r="16" spans="1:9" s="125" customFormat="1" ht="17.25" customHeight="1" x14ac:dyDescent="0.35">
      <c r="A16" s="131">
        <v>12</v>
      </c>
      <c r="B16" s="132">
        <v>85444299</v>
      </c>
      <c r="C16" s="162" t="s">
        <v>163</v>
      </c>
      <c r="D16" s="165">
        <v>1419.74</v>
      </c>
      <c r="E16" s="166" t="s">
        <v>35</v>
      </c>
      <c r="F16" s="165">
        <v>1873097</v>
      </c>
      <c r="G16" s="136">
        <v>0</v>
      </c>
      <c r="H16" s="136">
        <v>0</v>
      </c>
      <c r="I16" s="137"/>
    </row>
    <row r="17" spans="1:9" s="125" customFormat="1" ht="17.25" customHeight="1" x14ac:dyDescent="0.35">
      <c r="A17" s="146">
        <v>13</v>
      </c>
      <c r="B17" s="132" t="s">
        <v>164</v>
      </c>
      <c r="C17" s="167" t="s">
        <v>165</v>
      </c>
      <c r="D17" s="168">
        <v>6000</v>
      </c>
      <c r="E17" s="166" t="s">
        <v>26</v>
      </c>
      <c r="F17" s="168">
        <v>1531975</v>
      </c>
      <c r="G17" s="136">
        <v>0</v>
      </c>
      <c r="H17" s="136">
        <v>107238</v>
      </c>
      <c r="I17" s="137"/>
    </row>
    <row r="18" spans="1:9" s="125" customFormat="1" ht="17.25" customHeight="1" x14ac:dyDescent="0.35">
      <c r="A18" s="131">
        <v>14</v>
      </c>
      <c r="B18" s="132">
        <v>21011110</v>
      </c>
      <c r="C18" s="169" t="s">
        <v>166</v>
      </c>
      <c r="D18" s="170">
        <v>5200</v>
      </c>
      <c r="E18" s="166" t="s">
        <v>35</v>
      </c>
      <c r="F18" s="170">
        <v>1327712</v>
      </c>
      <c r="G18" s="136">
        <v>0</v>
      </c>
      <c r="H18" s="136">
        <v>92940</v>
      </c>
      <c r="I18" s="137"/>
    </row>
    <row r="19" spans="1:9" s="125" customFormat="1" ht="17.25" customHeight="1" x14ac:dyDescent="0.35">
      <c r="A19" s="146">
        <v>15</v>
      </c>
      <c r="B19" s="171" t="s">
        <v>167</v>
      </c>
      <c r="C19" s="172" t="s">
        <v>168</v>
      </c>
      <c r="D19" s="173">
        <v>179354</v>
      </c>
      <c r="E19" s="166" t="s">
        <v>35</v>
      </c>
      <c r="F19" s="173">
        <v>1103050</v>
      </c>
      <c r="G19" s="136">
        <v>0</v>
      </c>
      <c r="H19" s="136">
        <v>77215</v>
      </c>
      <c r="I19" s="137"/>
    </row>
    <row r="20" spans="1:9" s="125" customFormat="1" ht="17.25" customHeight="1" x14ac:dyDescent="0.35">
      <c r="A20" s="131">
        <v>16</v>
      </c>
      <c r="B20" s="132" t="s">
        <v>169</v>
      </c>
      <c r="C20" s="174" t="s">
        <v>170</v>
      </c>
      <c r="D20" s="175">
        <v>139000</v>
      </c>
      <c r="E20" s="176" t="s">
        <v>171</v>
      </c>
      <c r="F20" s="175">
        <v>1004886</v>
      </c>
      <c r="G20" s="136">
        <v>0</v>
      </c>
      <c r="H20" s="136">
        <v>0</v>
      </c>
      <c r="I20" s="137"/>
    </row>
    <row r="21" spans="1:9" s="125" customFormat="1" ht="17.25" customHeight="1" x14ac:dyDescent="0.35">
      <c r="A21" s="146">
        <v>17</v>
      </c>
      <c r="B21" s="132" t="s">
        <v>172</v>
      </c>
      <c r="C21" s="177" t="s">
        <v>173</v>
      </c>
      <c r="D21" s="178">
        <v>55.5</v>
      </c>
      <c r="E21" s="176" t="s">
        <v>26</v>
      </c>
      <c r="F21" s="178">
        <v>899100</v>
      </c>
      <c r="G21" s="136">
        <v>0</v>
      </c>
      <c r="H21" s="136">
        <v>0</v>
      </c>
      <c r="I21" s="137" t="s">
        <v>155</v>
      </c>
    </row>
    <row r="22" spans="1:9" s="125" customFormat="1" ht="17.25" customHeight="1" x14ac:dyDescent="0.35">
      <c r="A22" s="131">
        <v>18</v>
      </c>
      <c r="B22" s="132" t="s">
        <v>174</v>
      </c>
      <c r="C22" s="174" t="s">
        <v>175</v>
      </c>
      <c r="D22" s="179">
        <v>33.31</v>
      </c>
      <c r="E22" s="180" t="s">
        <v>35</v>
      </c>
      <c r="F22" s="179">
        <v>747323</v>
      </c>
      <c r="G22" s="136">
        <v>0</v>
      </c>
      <c r="H22" s="136">
        <v>0</v>
      </c>
      <c r="I22" s="137" t="s">
        <v>176</v>
      </c>
    </row>
    <row r="23" spans="1:9" s="125" customFormat="1" ht="17.25" customHeight="1" x14ac:dyDescent="0.35">
      <c r="A23" s="146">
        <v>19</v>
      </c>
      <c r="B23" s="171" t="s">
        <v>28</v>
      </c>
      <c r="C23" s="172" t="s">
        <v>177</v>
      </c>
      <c r="D23" s="181">
        <v>12000</v>
      </c>
      <c r="E23" s="182" t="s">
        <v>26</v>
      </c>
      <c r="F23" s="181">
        <v>740929</v>
      </c>
      <c r="G23" s="183">
        <v>0</v>
      </c>
      <c r="H23" s="183">
        <v>0</v>
      </c>
      <c r="I23" s="184" t="s">
        <v>155</v>
      </c>
    </row>
    <row r="24" spans="1:9" s="125" customFormat="1" ht="14.25" customHeight="1" x14ac:dyDescent="0.35">
      <c r="A24" s="252" t="s">
        <v>40</v>
      </c>
      <c r="B24" s="253"/>
      <c r="C24" s="254"/>
      <c r="D24" s="185">
        <f>SUM(D5:D23)</f>
        <v>154933137.43000001</v>
      </c>
      <c r="E24" s="185"/>
      <c r="F24" s="185">
        <f>SUM(F5:F23)</f>
        <v>827899593</v>
      </c>
      <c r="G24" s="186">
        <f>SUM(G5:G23)</f>
        <v>0</v>
      </c>
      <c r="H24" s="186">
        <f>SUM(H5:H23)</f>
        <v>5400517</v>
      </c>
      <c r="I24" s="187"/>
    </row>
    <row r="25" spans="1:9" s="125" customFormat="1" ht="17.25" customHeight="1" thickBot="1" x14ac:dyDescent="0.4">
      <c r="A25" s="188">
        <v>20</v>
      </c>
      <c r="B25" s="189" t="s">
        <v>178</v>
      </c>
      <c r="C25" s="190" t="s">
        <v>179</v>
      </c>
      <c r="D25" s="191">
        <f>D26-D24</f>
        <v>263422.43000000715</v>
      </c>
      <c r="E25" s="191"/>
      <c r="F25" s="191">
        <f>F26-F24</f>
        <v>3572661</v>
      </c>
      <c r="G25" s="191">
        <f>G26-G24</f>
        <v>103650</v>
      </c>
      <c r="H25" s="191">
        <f>H26-H24</f>
        <v>159621</v>
      </c>
      <c r="I25" s="192"/>
    </row>
    <row r="26" spans="1:9" s="125" customFormat="1" ht="18.75" customHeight="1" thickBot="1" x14ac:dyDescent="0.4">
      <c r="A26" s="255" t="s">
        <v>132</v>
      </c>
      <c r="B26" s="255"/>
      <c r="C26" s="255"/>
      <c r="D26" s="193">
        <v>155196559.86000001</v>
      </c>
      <c r="E26" s="193"/>
      <c r="F26" s="193">
        <v>831472254</v>
      </c>
      <c r="G26" s="193">
        <v>103650</v>
      </c>
      <c r="H26" s="193">
        <v>5560138</v>
      </c>
      <c r="I26" s="194"/>
    </row>
    <row r="27" spans="1:9" s="125" customFormat="1" ht="17.25" customHeight="1" thickTop="1" x14ac:dyDescent="0.35">
      <c r="A27" s="130" t="s">
        <v>180</v>
      </c>
      <c r="B27" s="159" t="s">
        <v>181</v>
      </c>
      <c r="C27" s="195"/>
      <c r="D27" s="196"/>
      <c r="E27" s="196"/>
      <c r="F27" s="196"/>
      <c r="G27" s="196"/>
      <c r="H27" s="196"/>
      <c r="I27" s="195"/>
    </row>
    <row r="28" spans="1:9" s="125" customFormat="1" ht="17.25" customHeight="1" x14ac:dyDescent="0.35">
      <c r="A28" s="130" t="s">
        <v>182</v>
      </c>
      <c r="B28" s="159" t="s">
        <v>183</v>
      </c>
      <c r="C28" s="195"/>
      <c r="D28" s="196"/>
      <c r="E28" s="196"/>
      <c r="F28" s="196"/>
      <c r="G28" s="196"/>
      <c r="H28" s="196"/>
      <c r="I28" s="195"/>
    </row>
    <row r="29" spans="1:9" s="125" customFormat="1" ht="17.25" customHeight="1" x14ac:dyDescent="0.35">
      <c r="A29" s="130"/>
      <c r="B29" s="159" t="s">
        <v>184</v>
      </c>
      <c r="C29" s="195"/>
      <c r="D29" s="197"/>
      <c r="E29" s="197"/>
      <c r="F29" s="197"/>
      <c r="G29" s="197"/>
      <c r="H29" s="197"/>
      <c r="I29" s="195"/>
    </row>
    <row r="30" spans="1:9" s="125" customFormat="1" ht="23.25" x14ac:dyDescent="0.35">
      <c r="A30" s="250" t="s">
        <v>133</v>
      </c>
      <c r="B30" s="250"/>
      <c r="C30" s="250"/>
      <c r="D30" s="250"/>
      <c r="E30" s="250"/>
      <c r="F30" s="250"/>
      <c r="G30" s="250"/>
      <c r="H30" s="250"/>
      <c r="I30" s="250"/>
    </row>
    <row r="31" spans="1:9" s="125" customFormat="1" ht="23.25" x14ac:dyDescent="0.35">
      <c r="A31" s="250" t="s">
        <v>185</v>
      </c>
      <c r="B31" s="250"/>
      <c r="C31" s="250"/>
      <c r="D31" s="250"/>
      <c r="E31" s="250"/>
      <c r="F31" s="250"/>
      <c r="G31" s="250"/>
      <c r="H31" s="250"/>
      <c r="I31" s="250"/>
    </row>
    <row r="32" spans="1:9" s="125" customFormat="1" ht="23.25" x14ac:dyDescent="0.35">
      <c r="A32" s="250" t="s">
        <v>135</v>
      </c>
      <c r="B32" s="250"/>
      <c r="C32" s="250"/>
      <c r="D32" s="250"/>
      <c r="E32" s="250"/>
      <c r="F32" s="250"/>
      <c r="G32" s="250"/>
      <c r="H32" s="250"/>
      <c r="I32" s="250"/>
    </row>
    <row r="33" spans="1:9" s="125" customFormat="1" ht="37.5" x14ac:dyDescent="0.35">
      <c r="A33" s="126" t="s">
        <v>136</v>
      </c>
      <c r="B33" s="127" t="s">
        <v>137</v>
      </c>
      <c r="C33" s="126" t="s">
        <v>7</v>
      </c>
      <c r="D33" s="128" t="s">
        <v>138</v>
      </c>
      <c r="E33" s="198" t="s">
        <v>139</v>
      </c>
      <c r="F33" s="128" t="s">
        <v>140</v>
      </c>
      <c r="G33" s="128" t="s">
        <v>141</v>
      </c>
      <c r="H33" s="128" t="s">
        <v>142</v>
      </c>
      <c r="I33" s="128" t="s">
        <v>143</v>
      </c>
    </row>
    <row r="34" spans="1:9" s="125" customFormat="1" ht="23.25" x14ac:dyDescent="0.35">
      <c r="A34" s="136">
        <v>0</v>
      </c>
      <c r="B34" s="136">
        <v>0</v>
      </c>
      <c r="C34" s="136">
        <v>0</v>
      </c>
      <c r="D34" s="136">
        <v>0</v>
      </c>
      <c r="E34" s="134" t="s">
        <v>35</v>
      </c>
      <c r="F34" s="136">
        <v>0</v>
      </c>
      <c r="G34" s="136">
        <v>0</v>
      </c>
      <c r="H34" s="136">
        <v>0</v>
      </c>
      <c r="I34" s="137"/>
    </row>
    <row r="35" spans="1:9" s="125" customFormat="1" ht="23.25" x14ac:dyDescent="0.35">
      <c r="A35" s="251" t="s">
        <v>132</v>
      </c>
      <c r="B35" s="251"/>
      <c r="C35" s="251"/>
      <c r="D35" s="136">
        <v>0</v>
      </c>
      <c r="E35" s="199" t="s">
        <v>35</v>
      </c>
      <c r="F35" s="136">
        <v>0</v>
      </c>
      <c r="G35" s="199">
        <v>0</v>
      </c>
      <c r="H35" s="199">
        <v>0</v>
      </c>
      <c r="I35" s="200"/>
    </row>
    <row r="36" spans="1:9" s="125" customFormat="1" ht="23.25" x14ac:dyDescent="0.35">
      <c r="A36" s="130" t="s">
        <v>186</v>
      </c>
      <c r="B36" s="159"/>
      <c r="C36" s="195"/>
      <c r="D36" s="196"/>
      <c r="E36" s="196"/>
      <c r="F36" s="196"/>
      <c r="G36" s="196"/>
      <c r="H36" s="196"/>
      <c r="I36" s="195"/>
    </row>
    <row r="58" spans="1:9" ht="21" x14ac:dyDescent="0.35">
      <c r="A58" s="130"/>
      <c r="B58" s="159"/>
      <c r="C58" s="195"/>
      <c r="D58" s="197"/>
      <c r="E58" s="197"/>
      <c r="F58" s="197"/>
      <c r="G58" s="197"/>
      <c r="H58" s="197"/>
      <c r="I58" s="195"/>
    </row>
  </sheetData>
  <mergeCells count="9">
    <mergeCell ref="A31:I31"/>
    <mergeCell ref="A32:I32"/>
    <mergeCell ref="A35:C35"/>
    <mergeCell ref="A1:I1"/>
    <mergeCell ref="A2:I2"/>
    <mergeCell ref="A3:I3"/>
    <mergeCell ref="A24:C24"/>
    <mergeCell ref="A26:C26"/>
    <mergeCell ref="A30:I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G12" sqref="G12"/>
    </sheetView>
  </sheetViews>
  <sheetFormatPr defaultRowHeight="14.25" x14ac:dyDescent="0.2"/>
  <cols>
    <col min="1" max="1" width="9.625" customWidth="1"/>
    <col min="2" max="2" width="45" customWidth="1"/>
    <col min="3" max="4" width="38.75" customWidth="1"/>
    <col min="5" max="5" width="3.375" customWidth="1"/>
    <col min="6" max="7" width="20.625" style="231" customWidth="1"/>
    <col min="8" max="8" width="18" customWidth="1"/>
    <col min="9" max="10" width="12.875" customWidth="1"/>
    <col min="257" max="257" width="9.625" customWidth="1"/>
    <col min="258" max="258" width="45" customWidth="1"/>
    <col min="259" max="260" width="38.75" customWidth="1"/>
    <col min="261" max="261" width="3.375" customWidth="1"/>
    <col min="262" max="263" width="20.625" customWidth="1"/>
    <col min="264" max="264" width="18" customWidth="1"/>
    <col min="265" max="266" width="12.875" customWidth="1"/>
    <col min="513" max="513" width="9.625" customWidth="1"/>
    <col min="514" max="514" width="45" customWidth="1"/>
    <col min="515" max="516" width="38.75" customWidth="1"/>
    <col min="517" max="517" width="3.375" customWidth="1"/>
    <col min="518" max="519" width="20.625" customWidth="1"/>
    <col min="520" max="520" width="18" customWidth="1"/>
    <col min="521" max="522" width="12.875" customWidth="1"/>
    <col min="769" max="769" width="9.625" customWidth="1"/>
    <col min="770" max="770" width="45" customWidth="1"/>
    <col min="771" max="772" width="38.75" customWidth="1"/>
    <col min="773" max="773" width="3.375" customWidth="1"/>
    <col min="774" max="775" width="20.625" customWidth="1"/>
    <col min="776" max="776" width="18" customWidth="1"/>
    <col min="777" max="778" width="12.875" customWidth="1"/>
    <col min="1025" max="1025" width="9.625" customWidth="1"/>
    <col min="1026" max="1026" width="45" customWidth="1"/>
    <col min="1027" max="1028" width="38.75" customWidth="1"/>
    <col min="1029" max="1029" width="3.375" customWidth="1"/>
    <col min="1030" max="1031" width="20.625" customWidth="1"/>
    <col min="1032" max="1032" width="18" customWidth="1"/>
    <col min="1033" max="1034" width="12.875" customWidth="1"/>
    <col min="1281" max="1281" width="9.625" customWidth="1"/>
    <col min="1282" max="1282" width="45" customWidth="1"/>
    <col min="1283" max="1284" width="38.75" customWidth="1"/>
    <col min="1285" max="1285" width="3.375" customWidth="1"/>
    <col min="1286" max="1287" width="20.625" customWidth="1"/>
    <col min="1288" max="1288" width="18" customWidth="1"/>
    <col min="1289" max="1290" width="12.875" customWidth="1"/>
    <col min="1537" max="1537" width="9.625" customWidth="1"/>
    <col min="1538" max="1538" width="45" customWidth="1"/>
    <col min="1539" max="1540" width="38.75" customWidth="1"/>
    <col min="1541" max="1541" width="3.375" customWidth="1"/>
    <col min="1542" max="1543" width="20.625" customWidth="1"/>
    <col min="1544" max="1544" width="18" customWidth="1"/>
    <col min="1545" max="1546" width="12.875" customWidth="1"/>
    <col min="1793" max="1793" width="9.625" customWidth="1"/>
    <col min="1794" max="1794" width="45" customWidth="1"/>
    <col min="1795" max="1796" width="38.75" customWidth="1"/>
    <col min="1797" max="1797" width="3.375" customWidth="1"/>
    <col min="1798" max="1799" width="20.625" customWidth="1"/>
    <col min="1800" max="1800" width="18" customWidth="1"/>
    <col min="1801" max="1802" width="12.875" customWidth="1"/>
    <col min="2049" max="2049" width="9.625" customWidth="1"/>
    <col min="2050" max="2050" width="45" customWidth="1"/>
    <col min="2051" max="2052" width="38.75" customWidth="1"/>
    <col min="2053" max="2053" width="3.375" customWidth="1"/>
    <col min="2054" max="2055" width="20.625" customWidth="1"/>
    <col min="2056" max="2056" width="18" customWidth="1"/>
    <col min="2057" max="2058" width="12.875" customWidth="1"/>
    <col min="2305" max="2305" width="9.625" customWidth="1"/>
    <col min="2306" max="2306" width="45" customWidth="1"/>
    <col min="2307" max="2308" width="38.75" customWidth="1"/>
    <col min="2309" max="2309" width="3.375" customWidth="1"/>
    <col min="2310" max="2311" width="20.625" customWidth="1"/>
    <col min="2312" max="2312" width="18" customWidth="1"/>
    <col min="2313" max="2314" width="12.875" customWidth="1"/>
    <col min="2561" max="2561" width="9.625" customWidth="1"/>
    <col min="2562" max="2562" width="45" customWidth="1"/>
    <col min="2563" max="2564" width="38.75" customWidth="1"/>
    <col min="2565" max="2565" width="3.375" customWidth="1"/>
    <col min="2566" max="2567" width="20.625" customWidth="1"/>
    <col min="2568" max="2568" width="18" customWidth="1"/>
    <col min="2569" max="2570" width="12.875" customWidth="1"/>
    <col min="2817" max="2817" width="9.625" customWidth="1"/>
    <col min="2818" max="2818" width="45" customWidth="1"/>
    <col min="2819" max="2820" width="38.75" customWidth="1"/>
    <col min="2821" max="2821" width="3.375" customWidth="1"/>
    <col min="2822" max="2823" width="20.625" customWidth="1"/>
    <col min="2824" max="2824" width="18" customWidth="1"/>
    <col min="2825" max="2826" width="12.875" customWidth="1"/>
    <col min="3073" max="3073" width="9.625" customWidth="1"/>
    <col min="3074" max="3074" width="45" customWidth="1"/>
    <col min="3075" max="3076" width="38.75" customWidth="1"/>
    <col min="3077" max="3077" width="3.375" customWidth="1"/>
    <col min="3078" max="3079" width="20.625" customWidth="1"/>
    <col min="3080" max="3080" width="18" customWidth="1"/>
    <col min="3081" max="3082" width="12.875" customWidth="1"/>
    <col min="3329" max="3329" width="9.625" customWidth="1"/>
    <col min="3330" max="3330" width="45" customWidth="1"/>
    <col min="3331" max="3332" width="38.75" customWidth="1"/>
    <col min="3333" max="3333" width="3.375" customWidth="1"/>
    <col min="3334" max="3335" width="20.625" customWidth="1"/>
    <col min="3336" max="3336" width="18" customWidth="1"/>
    <col min="3337" max="3338" width="12.875" customWidth="1"/>
    <col min="3585" max="3585" width="9.625" customWidth="1"/>
    <col min="3586" max="3586" width="45" customWidth="1"/>
    <col min="3587" max="3588" width="38.75" customWidth="1"/>
    <col min="3589" max="3589" width="3.375" customWidth="1"/>
    <col min="3590" max="3591" width="20.625" customWidth="1"/>
    <col min="3592" max="3592" width="18" customWidth="1"/>
    <col min="3593" max="3594" width="12.875" customWidth="1"/>
    <col min="3841" max="3841" width="9.625" customWidth="1"/>
    <col min="3842" max="3842" width="45" customWidth="1"/>
    <col min="3843" max="3844" width="38.75" customWidth="1"/>
    <col min="3845" max="3845" width="3.375" customWidth="1"/>
    <col min="3846" max="3847" width="20.625" customWidth="1"/>
    <col min="3848" max="3848" width="18" customWidth="1"/>
    <col min="3849" max="3850" width="12.875" customWidth="1"/>
    <col min="4097" max="4097" width="9.625" customWidth="1"/>
    <col min="4098" max="4098" width="45" customWidth="1"/>
    <col min="4099" max="4100" width="38.75" customWidth="1"/>
    <col min="4101" max="4101" width="3.375" customWidth="1"/>
    <col min="4102" max="4103" width="20.625" customWidth="1"/>
    <col min="4104" max="4104" width="18" customWidth="1"/>
    <col min="4105" max="4106" width="12.875" customWidth="1"/>
    <col min="4353" max="4353" width="9.625" customWidth="1"/>
    <col min="4354" max="4354" width="45" customWidth="1"/>
    <col min="4355" max="4356" width="38.75" customWidth="1"/>
    <col min="4357" max="4357" width="3.375" customWidth="1"/>
    <col min="4358" max="4359" width="20.625" customWidth="1"/>
    <col min="4360" max="4360" width="18" customWidth="1"/>
    <col min="4361" max="4362" width="12.875" customWidth="1"/>
    <col min="4609" max="4609" width="9.625" customWidth="1"/>
    <col min="4610" max="4610" width="45" customWidth="1"/>
    <col min="4611" max="4612" width="38.75" customWidth="1"/>
    <col min="4613" max="4613" width="3.375" customWidth="1"/>
    <col min="4614" max="4615" width="20.625" customWidth="1"/>
    <col min="4616" max="4616" width="18" customWidth="1"/>
    <col min="4617" max="4618" width="12.875" customWidth="1"/>
    <col min="4865" max="4865" width="9.625" customWidth="1"/>
    <col min="4866" max="4866" width="45" customWidth="1"/>
    <col min="4867" max="4868" width="38.75" customWidth="1"/>
    <col min="4869" max="4869" width="3.375" customWidth="1"/>
    <col min="4870" max="4871" width="20.625" customWidth="1"/>
    <col min="4872" max="4872" width="18" customWidth="1"/>
    <col min="4873" max="4874" width="12.875" customWidth="1"/>
    <col min="5121" max="5121" width="9.625" customWidth="1"/>
    <col min="5122" max="5122" width="45" customWidth="1"/>
    <col min="5123" max="5124" width="38.75" customWidth="1"/>
    <col min="5125" max="5125" width="3.375" customWidth="1"/>
    <col min="5126" max="5127" width="20.625" customWidth="1"/>
    <col min="5128" max="5128" width="18" customWidth="1"/>
    <col min="5129" max="5130" width="12.875" customWidth="1"/>
    <col min="5377" max="5377" width="9.625" customWidth="1"/>
    <col min="5378" max="5378" width="45" customWidth="1"/>
    <col min="5379" max="5380" width="38.75" customWidth="1"/>
    <col min="5381" max="5381" width="3.375" customWidth="1"/>
    <col min="5382" max="5383" width="20.625" customWidth="1"/>
    <col min="5384" max="5384" width="18" customWidth="1"/>
    <col min="5385" max="5386" width="12.875" customWidth="1"/>
    <col min="5633" max="5633" width="9.625" customWidth="1"/>
    <col min="5634" max="5634" width="45" customWidth="1"/>
    <col min="5635" max="5636" width="38.75" customWidth="1"/>
    <col min="5637" max="5637" width="3.375" customWidth="1"/>
    <col min="5638" max="5639" width="20.625" customWidth="1"/>
    <col min="5640" max="5640" width="18" customWidth="1"/>
    <col min="5641" max="5642" width="12.875" customWidth="1"/>
    <col min="5889" max="5889" width="9.625" customWidth="1"/>
    <col min="5890" max="5890" width="45" customWidth="1"/>
    <col min="5891" max="5892" width="38.75" customWidth="1"/>
    <col min="5893" max="5893" width="3.375" customWidth="1"/>
    <col min="5894" max="5895" width="20.625" customWidth="1"/>
    <col min="5896" max="5896" width="18" customWidth="1"/>
    <col min="5897" max="5898" width="12.875" customWidth="1"/>
    <col min="6145" max="6145" width="9.625" customWidth="1"/>
    <col min="6146" max="6146" width="45" customWidth="1"/>
    <col min="6147" max="6148" width="38.75" customWidth="1"/>
    <col min="6149" max="6149" width="3.375" customWidth="1"/>
    <col min="6150" max="6151" width="20.625" customWidth="1"/>
    <col min="6152" max="6152" width="18" customWidth="1"/>
    <col min="6153" max="6154" width="12.875" customWidth="1"/>
    <col min="6401" max="6401" width="9.625" customWidth="1"/>
    <col min="6402" max="6402" width="45" customWidth="1"/>
    <col min="6403" max="6404" width="38.75" customWidth="1"/>
    <col min="6405" max="6405" width="3.375" customWidth="1"/>
    <col min="6406" max="6407" width="20.625" customWidth="1"/>
    <col min="6408" max="6408" width="18" customWidth="1"/>
    <col min="6409" max="6410" width="12.875" customWidth="1"/>
    <col min="6657" max="6657" width="9.625" customWidth="1"/>
    <col min="6658" max="6658" width="45" customWidth="1"/>
    <col min="6659" max="6660" width="38.75" customWidth="1"/>
    <col min="6661" max="6661" width="3.375" customWidth="1"/>
    <col min="6662" max="6663" width="20.625" customWidth="1"/>
    <col min="6664" max="6664" width="18" customWidth="1"/>
    <col min="6665" max="6666" width="12.875" customWidth="1"/>
    <col min="6913" max="6913" width="9.625" customWidth="1"/>
    <col min="6914" max="6914" width="45" customWidth="1"/>
    <col min="6915" max="6916" width="38.75" customWidth="1"/>
    <col min="6917" max="6917" width="3.375" customWidth="1"/>
    <col min="6918" max="6919" width="20.625" customWidth="1"/>
    <col min="6920" max="6920" width="18" customWidth="1"/>
    <col min="6921" max="6922" width="12.875" customWidth="1"/>
    <col min="7169" max="7169" width="9.625" customWidth="1"/>
    <col min="7170" max="7170" width="45" customWidth="1"/>
    <col min="7171" max="7172" width="38.75" customWidth="1"/>
    <col min="7173" max="7173" width="3.375" customWidth="1"/>
    <col min="7174" max="7175" width="20.625" customWidth="1"/>
    <col min="7176" max="7176" width="18" customWidth="1"/>
    <col min="7177" max="7178" width="12.875" customWidth="1"/>
    <col min="7425" max="7425" width="9.625" customWidth="1"/>
    <col min="7426" max="7426" width="45" customWidth="1"/>
    <col min="7427" max="7428" width="38.75" customWidth="1"/>
    <col min="7429" max="7429" width="3.375" customWidth="1"/>
    <col min="7430" max="7431" width="20.625" customWidth="1"/>
    <col min="7432" max="7432" width="18" customWidth="1"/>
    <col min="7433" max="7434" width="12.875" customWidth="1"/>
    <col min="7681" max="7681" width="9.625" customWidth="1"/>
    <col min="7682" max="7682" width="45" customWidth="1"/>
    <col min="7683" max="7684" width="38.75" customWidth="1"/>
    <col min="7685" max="7685" width="3.375" customWidth="1"/>
    <col min="7686" max="7687" width="20.625" customWidth="1"/>
    <col min="7688" max="7688" width="18" customWidth="1"/>
    <col min="7689" max="7690" width="12.875" customWidth="1"/>
    <col min="7937" max="7937" width="9.625" customWidth="1"/>
    <col min="7938" max="7938" width="45" customWidth="1"/>
    <col min="7939" max="7940" width="38.75" customWidth="1"/>
    <col min="7941" max="7941" width="3.375" customWidth="1"/>
    <col min="7942" max="7943" width="20.625" customWidth="1"/>
    <col min="7944" max="7944" width="18" customWidth="1"/>
    <col min="7945" max="7946" width="12.875" customWidth="1"/>
    <col min="8193" max="8193" width="9.625" customWidth="1"/>
    <col min="8194" max="8194" width="45" customWidth="1"/>
    <col min="8195" max="8196" width="38.75" customWidth="1"/>
    <col min="8197" max="8197" width="3.375" customWidth="1"/>
    <col min="8198" max="8199" width="20.625" customWidth="1"/>
    <col min="8200" max="8200" width="18" customWidth="1"/>
    <col min="8201" max="8202" width="12.875" customWidth="1"/>
    <col min="8449" max="8449" width="9.625" customWidth="1"/>
    <col min="8450" max="8450" width="45" customWidth="1"/>
    <col min="8451" max="8452" width="38.75" customWidth="1"/>
    <col min="8453" max="8453" width="3.375" customWidth="1"/>
    <col min="8454" max="8455" width="20.625" customWidth="1"/>
    <col min="8456" max="8456" width="18" customWidth="1"/>
    <col min="8457" max="8458" width="12.875" customWidth="1"/>
    <col min="8705" max="8705" width="9.625" customWidth="1"/>
    <col min="8706" max="8706" width="45" customWidth="1"/>
    <col min="8707" max="8708" width="38.75" customWidth="1"/>
    <col min="8709" max="8709" width="3.375" customWidth="1"/>
    <col min="8710" max="8711" width="20.625" customWidth="1"/>
    <col min="8712" max="8712" width="18" customWidth="1"/>
    <col min="8713" max="8714" width="12.875" customWidth="1"/>
    <col min="8961" max="8961" width="9.625" customWidth="1"/>
    <col min="8962" max="8962" width="45" customWidth="1"/>
    <col min="8963" max="8964" width="38.75" customWidth="1"/>
    <col min="8965" max="8965" width="3.375" customWidth="1"/>
    <col min="8966" max="8967" width="20.625" customWidth="1"/>
    <col min="8968" max="8968" width="18" customWidth="1"/>
    <col min="8969" max="8970" width="12.875" customWidth="1"/>
    <col min="9217" max="9217" width="9.625" customWidth="1"/>
    <col min="9218" max="9218" width="45" customWidth="1"/>
    <col min="9219" max="9220" width="38.75" customWidth="1"/>
    <col min="9221" max="9221" width="3.375" customWidth="1"/>
    <col min="9222" max="9223" width="20.625" customWidth="1"/>
    <col min="9224" max="9224" width="18" customWidth="1"/>
    <col min="9225" max="9226" width="12.875" customWidth="1"/>
    <col min="9473" max="9473" width="9.625" customWidth="1"/>
    <col min="9474" max="9474" width="45" customWidth="1"/>
    <col min="9475" max="9476" width="38.75" customWidth="1"/>
    <col min="9477" max="9477" width="3.375" customWidth="1"/>
    <col min="9478" max="9479" width="20.625" customWidth="1"/>
    <col min="9480" max="9480" width="18" customWidth="1"/>
    <col min="9481" max="9482" width="12.875" customWidth="1"/>
    <col min="9729" max="9729" width="9.625" customWidth="1"/>
    <col min="9730" max="9730" width="45" customWidth="1"/>
    <col min="9731" max="9732" width="38.75" customWidth="1"/>
    <col min="9733" max="9733" width="3.375" customWidth="1"/>
    <col min="9734" max="9735" width="20.625" customWidth="1"/>
    <col min="9736" max="9736" width="18" customWidth="1"/>
    <col min="9737" max="9738" width="12.875" customWidth="1"/>
    <col min="9985" max="9985" width="9.625" customWidth="1"/>
    <col min="9986" max="9986" width="45" customWidth="1"/>
    <col min="9987" max="9988" width="38.75" customWidth="1"/>
    <col min="9989" max="9989" width="3.375" customWidth="1"/>
    <col min="9990" max="9991" width="20.625" customWidth="1"/>
    <col min="9992" max="9992" width="18" customWidth="1"/>
    <col min="9993" max="9994" width="12.875" customWidth="1"/>
    <col min="10241" max="10241" width="9.625" customWidth="1"/>
    <col min="10242" max="10242" width="45" customWidth="1"/>
    <col min="10243" max="10244" width="38.75" customWidth="1"/>
    <col min="10245" max="10245" width="3.375" customWidth="1"/>
    <col min="10246" max="10247" width="20.625" customWidth="1"/>
    <col min="10248" max="10248" width="18" customWidth="1"/>
    <col min="10249" max="10250" width="12.875" customWidth="1"/>
    <col min="10497" max="10497" width="9.625" customWidth="1"/>
    <col min="10498" max="10498" width="45" customWidth="1"/>
    <col min="10499" max="10500" width="38.75" customWidth="1"/>
    <col min="10501" max="10501" width="3.375" customWidth="1"/>
    <col min="10502" max="10503" width="20.625" customWidth="1"/>
    <col min="10504" max="10504" width="18" customWidth="1"/>
    <col min="10505" max="10506" width="12.875" customWidth="1"/>
    <col min="10753" max="10753" width="9.625" customWidth="1"/>
    <col min="10754" max="10754" width="45" customWidth="1"/>
    <col min="10755" max="10756" width="38.75" customWidth="1"/>
    <col min="10757" max="10757" width="3.375" customWidth="1"/>
    <col min="10758" max="10759" width="20.625" customWidth="1"/>
    <col min="10760" max="10760" width="18" customWidth="1"/>
    <col min="10761" max="10762" width="12.875" customWidth="1"/>
    <col min="11009" max="11009" width="9.625" customWidth="1"/>
    <col min="11010" max="11010" width="45" customWidth="1"/>
    <col min="11011" max="11012" width="38.75" customWidth="1"/>
    <col min="11013" max="11013" width="3.375" customWidth="1"/>
    <col min="11014" max="11015" width="20.625" customWidth="1"/>
    <col min="11016" max="11016" width="18" customWidth="1"/>
    <col min="11017" max="11018" width="12.875" customWidth="1"/>
    <col min="11265" max="11265" width="9.625" customWidth="1"/>
    <col min="11266" max="11266" width="45" customWidth="1"/>
    <col min="11267" max="11268" width="38.75" customWidth="1"/>
    <col min="11269" max="11269" width="3.375" customWidth="1"/>
    <col min="11270" max="11271" width="20.625" customWidth="1"/>
    <col min="11272" max="11272" width="18" customWidth="1"/>
    <col min="11273" max="11274" width="12.875" customWidth="1"/>
    <col min="11521" max="11521" width="9.625" customWidth="1"/>
    <col min="11522" max="11522" width="45" customWidth="1"/>
    <col min="11523" max="11524" width="38.75" customWidth="1"/>
    <col min="11525" max="11525" width="3.375" customWidth="1"/>
    <col min="11526" max="11527" width="20.625" customWidth="1"/>
    <col min="11528" max="11528" width="18" customWidth="1"/>
    <col min="11529" max="11530" width="12.875" customWidth="1"/>
    <col min="11777" max="11777" width="9.625" customWidth="1"/>
    <col min="11778" max="11778" width="45" customWidth="1"/>
    <col min="11779" max="11780" width="38.75" customWidth="1"/>
    <col min="11781" max="11781" width="3.375" customWidth="1"/>
    <col min="11782" max="11783" width="20.625" customWidth="1"/>
    <col min="11784" max="11784" width="18" customWidth="1"/>
    <col min="11785" max="11786" width="12.875" customWidth="1"/>
    <col min="12033" max="12033" width="9.625" customWidth="1"/>
    <col min="12034" max="12034" width="45" customWidth="1"/>
    <col min="12035" max="12036" width="38.75" customWidth="1"/>
    <col min="12037" max="12037" width="3.375" customWidth="1"/>
    <col min="12038" max="12039" width="20.625" customWidth="1"/>
    <col min="12040" max="12040" width="18" customWidth="1"/>
    <col min="12041" max="12042" width="12.875" customWidth="1"/>
    <col min="12289" max="12289" width="9.625" customWidth="1"/>
    <col min="12290" max="12290" width="45" customWidth="1"/>
    <col min="12291" max="12292" width="38.75" customWidth="1"/>
    <col min="12293" max="12293" width="3.375" customWidth="1"/>
    <col min="12294" max="12295" width="20.625" customWidth="1"/>
    <col min="12296" max="12296" width="18" customWidth="1"/>
    <col min="12297" max="12298" width="12.875" customWidth="1"/>
    <col min="12545" max="12545" width="9.625" customWidth="1"/>
    <col min="12546" max="12546" width="45" customWidth="1"/>
    <col min="12547" max="12548" width="38.75" customWidth="1"/>
    <col min="12549" max="12549" width="3.375" customWidth="1"/>
    <col min="12550" max="12551" width="20.625" customWidth="1"/>
    <col min="12552" max="12552" width="18" customWidth="1"/>
    <col min="12553" max="12554" width="12.875" customWidth="1"/>
    <col min="12801" max="12801" width="9.625" customWidth="1"/>
    <col min="12802" max="12802" width="45" customWidth="1"/>
    <col min="12803" max="12804" width="38.75" customWidth="1"/>
    <col min="12805" max="12805" width="3.375" customWidth="1"/>
    <col min="12806" max="12807" width="20.625" customWidth="1"/>
    <col min="12808" max="12808" width="18" customWidth="1"/>
    <col min="12809" max="12810" width="12.875" customWidth="1"/>
    <col min="13057" max="13057" width="9.625" customWidth="1"/>
    <col min="13058" max="13058" width="45" customWidth="1"/>
    <col min="13059" max="13060" width="38.75" customWidth="1"/>
    <col min="13061" max="13061" width="3.375" customWidth="1"/>
    <col min="13062" max="13063" width="20.625" customWidth="1"/>
    <col min="13064" max="13064" width="18" customWidth="1"/>
    <col min="13065" max="13066" width="12.875" customWidth="1"/>
    <col min="13313" max="13313" width="9.625" customWidth="1"/>
    <col min="13314" max="13314" width="45" customWidth="1"/>
    <col min="13315" max="13316" width="38.75" customWidth="1"/>
    <col min="13317" max="13317" width="3.375" customWidth="1"/>
    <col min="13318" max="13319" width="20.625" customWidth="1"/>
    <col min="13320" max="13320" width="18" customWidth="1"/>
    <col min="13321" max="13322" width="12.875" customWidth="1"/>
    <col min="13569" max="13569" width="9.625" customWidth="1"/>
    <col min="13570" max="13570" width="45" customWidth="1"/>
    <col min="13571" max="13572" width="38.75" customWidth="1"/>
    <col min="13573" max="13573" width="3.375" customWidth="1"/>
    <col min="13574" max="13575" width="20.625" customWidth="1"/>
    <col min="13576" max="13576" width="18" customWidth="1"/>
    <col min="13577" max="13578" width="12.875" customWidth="1"/>
    <col min="13825" max="13825" width="9.625" customWidth="1"/>
    <col min="13826" max="13826" width="45" customWidth="1"/>
    <col min="13827" max="13828" width="38.75" customWidth="1"/>
    <col min="13829" max="13829" width="3.375" customWidth="1"/>
    <col min="13830" max="13831" width="20.625" customWidth="1"/>
    <col min="13832" max="13832" width="18" customWidth="1"/>
    <col min="13833" max="13834" width="12.875" customWidth="1"/>
    <col min="14081" max="14081" width="9.625" customWidth="1"/>
    <col min="14082" max="14082" width="45" customWidth="1"/>
    <col min="14083" max="14084" width="38.75" customWidth="1"/>
    <col min="14085" max="14085" width="3.375" customWidth="1"/>
    <col min="14086" max="14087" width="20.625" customWidth="1"/>
    <col min="14088" max="14088" width="18" customWidth="1"/>
    <col min="14089" max="14090" width="12.875" customWidth="1"/>
    <col min="14337" max="14337" width="9.625" customWidth="1"/>
    <col min="14338" max="14338" width="45" customWidth="1"/>
    <col min="14339" max="14340" width="38.75" customWidth="1"/>
    <col min="14341" max="14341" width="3.375" customWidth="1"/>
    <col min="14342" max="14343" width="20.625" customWidth="1"/>
    <col min="14344" max="14344" width="18" customWidth="1"/>
    <col min="14345" max="14346" width="12.875" customWidth="1"/>
    <col min="14593" max="14593" width="9.625" customWidth="1"/>
    <col min="14594" max="14594" width="45" customWidth="1"/>
    <col min="14595" max="14596" width="38.75" customWidth="1"/>
    <col min="14597" max="14597" width="3.375" customWidth="1"/>
    <col min="14598" max="14599" width="20.625" customWidth="1"/>
    <col min="14600" max="14600" width="18" customWidth="1"/>
    <col min="14601" max="14602" width="12.875" customWidth="1"/>
    <col min="14849" max="14849" width="9.625" customWidth="1"/>
    <col min="14850" max="14850" width="45" customWidth="1"/>
    <col min="14851" max="14852" width="38.75" customWidth="1"/>
    <col min="14853" max="14853" width="3.375" customWidth="1"/>
    <col min="14854" max="14855" width="20.625" customWidth="1"/>
    <col min="14856" max="14856" width="18" customWidth="1"/>
    <col min="14857" max="14858" width="12.875" customWidth="1"/>
    <col min="15105" max="15105" width="9.625" customWidth="1"/>
    <col min="15106" max="15106" width="45" customWidth="1"/>
    <col min="15107" max="15108" width="38.75" customWidth="1"/>
    <col min="15109" max="15109" width="3.375" customWidth="1"/>
    <col min="15110" max="15111" width="20.625" customWidth="1"/>
    <col min="15112" max="15112" width="18" customWidth="1"/>
    <col min="15113" max="15114" width="12.875" customWidth="1"/>
    <col min="15361" max="15361" width="9.625" customWidth="1"/>
    <col min="15362" max="15362" width="45" customWidth="1"/>
    <col min="15363" max="15364" width="38.75" customWidth="1"/>
    <col min="15365" max="15365" width="3.375" customWidth="1"/>
    <col min="15366" max="15367" width="20.625" customWidth="1"/>
    <col min="15368" max="15368" width="18" customWidth="1"/>
    <col min="15369" max="15370" width="12.875" customWidth="1"/>
    <col min="15617" max="15617" width="9.625" customWidth="1"/>
    <col min="15618" max="15618" width="45" customWidth="1"/>
    <col min="15619" max="15620" width="38.75" customWidth="1"/>
    <col min="15621" max="15621" width="3.375" customWidth="1"/>
    <col min="15622" max="15623" width="20.625" customWidth="1"/>
    <col min="15624" max="15624" width="18" customWidth="1"/>
    <col min="15625" max="15626" width="12.875" customWidth="1"/>
    <col min="15873" max="15873" width="9.625" customWidth="1"/>
    <col min="15874" max="15874" width="45" customWidth="1"/>
    <col min="15875" max="15876" width="38.75" customWidth="1"/>
    <col min="15877" max="15877" width="3.375" customWidth="1"/>
    <col min="15878" max="15879" width="20.625" customWidth="1"/>
    <col min="15880" max="15880" width="18" customWidth="1"/>
    <col min="15881" max="15882" width="12.875" customWidth="1"/>
    <col min="16129" max="16129" width="9.625" customWidth="1"/>
    <col min="16130" max="16130" width="45" customWidth="1"/>
    <col min="16131" max="16132" width="38.75" customWidth="1"/>
    <col min="16133" max="16133" width="3.375" customWidth="1"/>
    <col min="16134" max="16135" width="20.625" customWidth="1"/>
    <col min="16136" max="16136" width="18" customWidth="1"/>
    <col min="16137" max="16138" width="12.875" customWidth="1"/>
  </cols>
  <sheetData>
    <row r="1" spans="1:10" s="125" customFormat="1" ht="22.5" customHeight="1" x14ac:dyDescent="0.35">
      <c r="A1" s="256" t="s">
        <v>187</v>
      </c>
      <c r="B1" s="256"/>
      <c r="C1" s="256"/>
      <c r="D1" s="256"/>
      <c r="F1" s="201"/>
      <c r="G1" s="201"/>
    </row>
    <row r="2" spans="1:10" s="125" customFormat="1" ht="22.5" customHeight="1" x14ac:dyDescent="0.35">
      <c r="A2" s="256" t="s">
        <v>188</v>
      </c>
      <c r="B2" s="256"/>
      <c r="C2" s="256"/>
      <c r="D2" s="256"/>
      <c r="F2" s="201"/>
      <c r="G2" s="201"/>
    </row>
    <row r="3" spans="1:10" s="125" customFormat="1" ht="22.5" customHeight="1" x14ac:dyDescent="0.35">
      <c r="A3" s="256" t="s">
        <v>0</v>
      </c>
      <c r="B3" s="256"/>
      <c r="C3" s="256"/>
      <c r="D3" s="256"/>
      <c r="F3" s="201"/>
      <c r="G3" s="201"/>
    </row>
    <row r="4" spans="1:10" s="125" customFormat="1" ht="30" customHeight="1" x14ac:dyDescent="0.35">
      <c r="A4" s="202" t="s">
        <v>136</v>
      </c>
      <c r="B4" s="202" t="s">
        <v>7</v>
      </c>
      <c r="C4" s="202" t="s">
        <v>189</v>
      </c>
      <c r="D4" s="202" t="s">
        <v>190</v>
      </c>
      <c r="F4" s="201"/>
      <c r="G4" s="201"/>
      <c r="H4" s="203"/>
    </row>
    <row r="5" spans="1:10" s="159" customFormat="1" ht="19.5" customHeight="1" x14ac:dyDescent="0.2">
      <c r="A5" s="204">
        <v>1</v>
      </c>
      <c r="B5" s="205" t="s">
        <v>191</v>
      </c>
      <c r="C5" s="206">
        <f t="shared" ref="C5:C14" si="0">F5/1000</f>
        <v>174478.46299999999</v>
      </c>
      <c r="D5" s="207">
        <f t="shared" ref="D5:D14" si="1">G5/1000000</f>
        <v>938.16225399999996</v>
      </c>
      <c r="F5" s="208">
        <v>174478463</v>
      </c>
      <c r="G5" s="208">
        <v>938162254</v>
      </c>
      <c r="H5" s="209"/>
      <c r="J5" s="210"/>
    </row>
    <row r="6" spans="1:10" s="210" customFormat="1" ht="19.5" customHeight="1" x14ac:dyDescent="0.2">
      <c r="A6" s="204">
        <v>2</v>
      </c>
      <c r="B6" s="211" t="s">
        <v>52</v>
      </c>
      <c r="C6" s="206">
        <f t="shared" si="0"/>
        <v>1.0999999999999999E-2</v>
      </c>
      <c r="D6" s="207">
        <f t="shared" si="1"/>
        <v>405.01043900000002</v>
      </c>
      <c r="F6" s="208">
        <v>11</v>
      </c>
      <c r="G6" s="208">
        <v>405010439</v>
      </c>
      <c r="H6" s="212"/>
      <c r="I6" s="213"/>
    </row>
    <row r="7" spans="1:10" s="159" customFormat="1" ht="19.5" customHeight="1" x14ac:dyDescent="0.2">
      <c r="A7" s="204">
        <v>3</v>
      </c>
      <c r="B7" s="211" t="s">
        <v>192</v>
      </c>
      <c r="C7" s="206">
        <f t="shared" si="0"/>
        <v>95561.55</v>
      </c>
      <c r="D7" s="207">
        <f t="shared" si="1"/>
        <v>139.668092</v>
      </c>
      <c r="F7" s="208">
        <v>95561550</v>
      </c>
      <c r="G7" s="208">
        <v>139668092</v>
      </c>
      <c r="H7" s="209"/>
      <c r="J7" s="210"/>
    </row>
    <row r="8" spans="1:10" s="164" customFormat="1" ht="19.5" customHeight="1" x14ac:dyDescent="0.2">
      <c r="A8" s="204">
        <v>4</v>
      </c>
      <c r="B8" s="211" t="s">
        <v>157</v>
      </c>
      <c r="C8" s="206">
        <f t="shared" si="0"/>
        <v>7247</v>
      </c>
      <c r="D8" s="207">
        <f t="shared" si="1"/>
        <v>110.95120199999999</v>
      </c>
      <c r="F8" s="208">
        <v>7247000</v>
      </c>
      <c r="G8" s="208">
        <v>110951202</v>
      </c>
      <c r="H8" s="212"/>
      <c r="I8" s="213"/>
      <c r="J8" s="210"/>
    </row>
    <row r="9" spans="1:10" s="164" customFormat="1" ht="19.5" customHeight="1" x14ac:dyDescent="0.2">
      <c r="A9" s="204">
        <v>5</v>
      </c>
      <c r="B9" s="211" t="s">
        <v>151</v>
      </c>
      <c r="C9" s="206">
        <f t="shared" si="0"/>
        <v>6923.5</v>
      </c>
      <c r="D9" s="207">
        <f t="shared" si="1"/>
        <v>106.073266</v>
      </c>
      <c r="F9" s="208">
        <v>6923500</v>
      </c>
      <c r="G9" s="208">
        <v>106073266</v>
      </c>
      <c r="H9" s="212"/>
      <c r="I9" s="213"/>
      <c r="J9" s="210"/>
    </row>
    <row r="10" spans="1:10" s="164" customFormat="1" ht="19.5" customHeight="1" x14ac:dyDescent="0.2">
      <c r="A10" s="204">
        <v>6</v>
      </c>
      <c r="B10" s="214" t="s">
        <v>147</v>
      </c>
      <c r="C10" s="206">
        <f t="shared" si="0"/>
        <v>2326</v>
      </c>
      <c r="D10" s="207">
        <f t="shared" si="1"/>
        <v>72.138475</v>
      </c>
      <c r="F10" s="208">
        <v>2326000</v>
      </c>
      <c r="G10" s="208">
        <v>72138475</v>
      </c>
      <c r="H10" s="212"/>
      <c r="I10" s="213"/>
      <c r="J10" s="210"/>
    </row>
    <row r="11" spans="1:10" s="164" customFormat="1" ht="19.5" customHeight="1" x14ac:dyDescent="0.2">
      <c r="A11" s="204">
        <v>7</v>
      </c>
      <c r="B11" s="215" t="s">
        <v>193</v>
      </c>
      <c r="C11" s="206">
        <f t="shared" si="0"/>
        <v>587.96</v>
      </c>
      <c r="D11" s="207">
        <f t="shared" si="1"/>
        <v>67.932947999999996</v>
      </c>
      <c r="F11" s="208">
        <v>587960</v>
      </c>
      <c r="G11" s="208">
        <v>67932948</v>
      </c>
      <c r="H11" s="212"/>
      <c r="I11" s="213"/>
      <c r="J11" s="210"/>
    </row>
    <row r="12" spans="1:10" s="164" customFormat="1" ht="19.5" customHeight="1" x14ac:dyDescent="0.2">
      <c r="A12" s="204">
        <v>8</v>
      </c>
      <c r="B12" s="214" t="s">
        <v>194</v>
      </c>
      <c r="C12" s="206">
        <f t="shared" si="0"/>
        <v>393.10247999999996</v>
      </c>
      <c r="D12" s="207">
        <f t="shared" si="1"/>
        <v>41.819322999999997</v>
      </c>
      <c r="F12" s="208">
        <f>362001.6+31100.88</f>
        <v>393102.48</v>
      </c>
      <c r="G12" s="208">
        <f>32532490+9177507+109326</f>
        <v>41819323</v>
      </c>
      <c r="H12" s="212"/>
      <c r="I12" s="213"/>
      <c r="J12" s="210"/>
    </row>
    <row r="13" spans="1:10" s="164" customFormat="1" ht="19.5" customHeight="1" x14ac:dyDescent="0.2">
      <c r="A13" s="204">
        <v>9</v>
      </c>
      <c r="B13" s="211" t="s">
        <v>195</v>
      </c>
      <c r="C13" s="206">
        <f t="shared" si="0"/>
        <v>16.238600000000002</v>
      </c>
      <c r="D13" s="207">
        <f t="shared" si="1"/>
        <v>26.807493000000001</v>
      </c>
      <c r="F13" s="208">
        <f>9491.11+6746.99+0.5</f>
        <v>16238.6</v>
      </c>
      <c r="G13" s="208">
        <f>19339010+7468233+250</f>
        <v>26807493</v>
      </c>
      <c r="H13" s="212"/>
      <c r="I13" s="213"/>
      <c r="J13" s="210"/>
    </row>
    <row r="14" spans="1:10" s="164" customFormat="1" ht="19.5" customHeight="1" x14ac:dyDescent="0.2">
      <c r="A14" s="204">
        <v>10</v>
      </c>
      <c r="B14" s="211" t="s">
        <v>196</v>
      </c>
      <c r="C14" s="206">
        <f t="shared" si="0"/>
        <v>103.44</v>
      </c>
      <c r="D14" s="207">
        <f t="shared" si="1"/>
        <v>26.738585</v>
      </c>
      <c r="F14" s="208">
        <f>101340+2100</f>
        <v>103440</v>
      </c>
      <c r="G14" s="208">
        <f>26090429+648156</f>
        <v>26738585</v>
      </c>
      <c r="H14" s="212"/>
      <c r="I14" s="213"/>
      <c r="J14" s="210"/>
    </row>
    <row r="15" spans="1:10" s="164" customFormat="1" ht="19.5" customHeight="1" x14ac:dyDescent="0.2">
      <c r="A15" s="257" t="s">
        <v>40</v>
      </c>
      <c r="B15" s="258"/>
      <c r="C15" s="216">
        <f>SUM(C6:C14)</f>
        <v>113158.80208000001</v>
      </c>
      <c r="D15" s="217">
        <f>SUM(D6:D14)</f>
        <v>997.13982299999998</v>
      </c>
      <c r="F15" s="218"/>
      <c r="G15" s="218"/>
      <c r="H15" s="219"/>
    </row>
    <row r="16" spans="1:10" s="164" customFormat="1" ht="19.5" customHeight="1" thickBot="1" x14ac:dyDescent="0.25">
      <c r="A16" s="220">
        <v>11</v>
      </c>
      <c r="B16" s="221" t="s">
        <v>179</v>
      </c>
      <c r="C16" s="222">
        <f>C17-C15</f>
        <v>178746.58892000001</v>
      </c>
      <c r="D16" s="222">
        <f>D17-D15</f>
        <v>1036.842498</v>
      </c>
      <c r="F16" s="218"/>
      <c r="G16" s="218"/>
      <c r="H16" s="219"/>
    </row>
    <row r="17" spans="1:8" s="125" customFormat="1" ht="24" customHeight="1" thickBot="1" x14ac:dyDescent="0.4">
      <c r="A17" s="259" t="s">
        <v>132</v>
      </c>
      <c r="B17" s="260"/>
      <c r="C17" s="223">
        <f>291905391/1000</f>
        <v>291905.391</v>
      </c>
      <c r="D17" s="223">
        <f>2033982321/1000000</f>
        <v>2033.982321</v>
      </c>
      <c r="F17" s="201"/>
      <c r="G17" s="224"/>
      <c r="H17" s="203"/>
    </row>
    <row r="18" spans="1:8" s="125" customFormat="1" ht="14.25" customHeight="1" thickTop="1" x14ac:dyDescent="0.35">
      <c r="A18" s="138"/>
      <c r="C18" s="225"/>
      <c r="D18" s="226"/>
      <c r="F18" s="203"/>
      <c r="G18" s="203"/>
      <c r="H18" s="203"/>
    </row>
    <row r="19" spans="1:8" s="164" customFormat="1" ht="23.25" customHeight="1" x14ac:dyDescent="0.2">
      <c r="A19" s="164" t="s">
        <v>197</v>
      </c>
      <c r="B19" s="164" t="s">
        <v>198</v>
      </c>
      <c r="C19" s="227"/>
      <c r="D19" s="227"/>
      <c r="F19" s="219"/>
      <c r="G19" s="219"/>
      <c r="H19" s="219"/>
    </row>
    <row r="20" spans="1:8" s="164" customFormat="1" ht="23.25" customHeight="1" x14ac:dyDescent="0.2">
      <c r="A20" s="164" t="s">
        <v>182</v>
      </c>
      <c r="B20" s="164" t="s">
        <v>183</v>
      </c>
      <c r="C20" s="228"/>
      <c r="D20" s="228"/>
      <c r="F20" s="219"/>
      <c r="G20" s="219"/>
      <c r="H20" s="219"/>
    </row>
    <row r="21" spans="1:8" s="125" customFormat="1" ht="14.25" customHeight="1" x14ac:dyDescent="0.35">
      <c r="A21" s="138"/>
      <c r="C21" s="229"/>
      <c r="D21" s="229"/>
      <c r="F21" s="201"/>
      <c r="G21" s="201"/>
    </row>
    <row r="22" spans="1:8" s="125" customFormat="1" ht="14.25" customHeight="1" x14ac:dyDescent="0.35">
      <c r="A22" s="138"/>
      <c r="C22" s="229"/>
      <c r="D22" s="229"/>
      <c r="F22" s="201"/>
      <c r="G22" s="201"/>
    </row>
    <row r="23" spans="1:8" s="125" customFormat="1" ht="14.25" customHeight="1" x14ac:dyDescent="0.35">
      <c r="A23" s="138"/>
      <c r="C23" s="229"/>
      <c r="D23" s="230"/>
      <c r="F23" s="201"/>
      <c r="G23" s="201"/>
    </row>
    <row r="24" spans="1:8" s="125" customFormat="1" ht="18" customHeight="1" x14ac:dyDescent="0.35">
      <c r="A24" s="138"/>
      <c r="F24" s="201"/>
      <c r="G24" s="201"/>
    </row>
    <row r="25" spans="1:8" s="125" customFormat="1" ht="17.25" customHeight="1" x14ac:dyDescent="0.35">
      <c r="A25" s="138"/>
      <c r="F25" s="201"/>
      <c r="G25" s="201"/>
    </row>
    <row r="26" spans="1:8" s="125" customFormat="1" ht="18.75" customHeight="1" x14ac:dyDescent="0.35">
      <c r="A26" s="138"/>
      <c r="F26" s="201"/>
      <c r="G26" s="201"/>
    </row>
    <row r="27" spans="1:8" s="125" customFormat="1" ht="23.25" x14ac:dyDescent="0.35">
      <c r="A27" s="138"/>
      <c r="F27" s="201"/>
      <c r="G27" s="201"/>
    </row>
    <row r="28" spans="1:8" s="125" customFormat="1" ht="23.25" x14ac:dyDescent="0.35">
      <c r="A28" s="138"/>
      <c r="F28" s="201"/>
      <c r="G28" s="201"/>
    </row>
    <row r="29" spans="1:8" s="125" customFormat="1" ht="23.25" x14ac:dyDescent="0.35">
      <c r="A29" s="138"/>
      <c r="F29" s="201"/>
      <c r="G29" s="201"/>
    </row>
    <row r="30" spans="1:8" s="125" customFormat="1" ht="23.25" x14ac:dyDescent="0.35">
      <c r="A30" s="138"/>
      <c r="F30" s="201"/>
      <c r="G30" s="201"/>
    </row>
    <row r="31" spans="1:8" s="125" customFormat="1" ht="23.25" x14ac:dyDescent="0.35">
      <c r="A31" s="138"/>
      <c r="F31" s="201"/>
      <c r="G31" s="201"/>
    </row>
    <row r="32" spans="1:8" s="125" customFormat="1" ht="23.25" x14ac:dyDescent="0.35">
      <c r="A32" s="138"/>
      <c r="F32" s="201"/>
      <c r="G32" s="201"/>
    </row>
    <row r="33" spans="1:7" s="125" customFormat="1" ht="23.25" x14ac:dyDescent="0.35">
      <c r="A33" s="138"/>
      <c r="F33" s="201"/>
      <c r="G33" s="201"/>
    </row>
    <row r="34" spans="1:7" s="125" customFormat="1" ht="23.25" x14ac:dyDescent="0.35">
      <c r="A34" s="138"/>
      <c r="F34" s="201"/>
      <c r="G34" s="201"/>
    </row>
    <row r="35" spans="1:7" s="125" customFormat="1" ht="23.25" x14ac:dyDescent="0.35">
      <c r="A35" s="138"/>
      <c r="F35" s="201"/>
      <c r="G35" s="201"/>
    </row>
    <row r="36" spans="1:7" s="125" customFormat="1" ht="23.25" x14ac:dyDescent="0.35">
      <c r="A36" s="138"/>
      <c r="F36" s="201"/>
      <c r="G36" s="201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D1"/>
    <mergeCell ref="A2:D2"/>
    <mergeCell ref="A3:D3"/>
    <mergeCell ref="A15:B15"/>
    <mergeCell ref="A17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3" workbookViewId="0">
      <selection activeCell="L13" sqref="L13"/>
    </sheetView>
  </sheetViews>
  <sheetFormatPr defaultRowHeight="14.25" x14ac:dyDescent="0.2"/>
  <cols>
    <col min="2" max="2" width="26.75" customWidth="1"/>
    <col min="5" max="5" width="16.375" customWidth="1"/>
    <col min="7" max="7" width="22.625" customWidth="1"/>
    <col min="10" max="10" width="15.375" customWidth="1"/>
  </cols>
  <sheetData>
    <row r="1" spans="1:11" ht="21" x14ac:dyDescent="0.35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1" x14ac:dyDescent="0.35">
      <c r="A2" s="265" t="s">
        <v>199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21" x14ac:dyDescent="0.35">
      <c r="A3" s="265" t="s">
        <v>200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" x14ac:dyDescent="0.35">
      <c r="A4" s="232"/>
      <c r="B4" s="233" t="s">
        <v>201</v>
      </c>
      <c r="C4" s="233"/>
      <c r="D4" s="233"/>
      <c r="E4" s="233"/>
      <c r="F4" s="233"/>
      <c r="G4" s="233" t="s">
        <v>202</v>
      </c>
      <c r="H4" s="233"/>
      <c r="I4" s="233"/>
      <c r="J4" s="233"/>
    </row>
    <row r="5" spans="1:11" ht="21" x14ac:dyDescent="0.35">
      <c r="A5" s="234" t="s">
        <v>136</v>
      </c>
      <c r="B5" s="266" t="s">
        <v>203</v>
      </c>
      <c r="C5" s="266"/>
      <c r="D5" s="266"/>
      <c r="E5" s="266"/>
      <c r="F5" s="234" t="s">
        <v>136</v>
      </c>
      <c r="G5" s="266" t="s">
        <v>204</v>
      </c>
      <c r="H5" s="266"/>
      <c r="I5" s="266"/>
      <c r="J5" s="266"/>
    </row>
    <row r="6" spans="1:11" ht="21" x14ac:dyDescent="0.35">
      <c r="A6" s="235" t="s">
        <v>205</v>
      </c>
      <c r="B6" s="236" t="s">
        <v>7</v>
      </c>
      <c r="C6" s="236" t="s">
        <v>8</v>
      </c>
      <c r="D6" s="236" t="s">
        <v>83</v>
      </c>
      <c r="E6" s="236" t="s">
        <v>10</v>
      </c>
      <c r="F6" s="235" t="s">
        <v>205</v>
      </c>
      <c r="G6" s="236" t="s">
        <v>7</v>
      </c>
      <c r="H6" s="236" t="s">
        <v>8</v>
      </c>
      <c r="I6" s="236" t="s">
        <v>83</v>
      </c>
      <c r="J6" s="236" t="s">
        <v>206</v>
      </c>
    </row>
    <row r="7" spans="1:11" ht="21" x14ac:dyDescent="0.35">
      <c r="A7" s="237">
        <v>1</v>
      </c>
      <c r="B7" s="238" t="s">
        <v>193</v>
      </c>
      <c r="C7" s="238">
        <v>90111100</v>
      </c>
      <c r="D7" s="239">
        <v>938.24639999999999</v>
      </c>
      <c r="E7" s="239">
        <v>190543880.60000002</v>
      </c>
      <c r="F7" s="237">
        <v>1</v>
      </c>
      <c r="G7" s="238" t="s">
        <v>207</v>
      </c>
      <c r="H7" s="238">
        <v>22030099</v>
      </c>
      <c r="I7" s="239">
        <v>13.611000000000001</v>
      </c>
      <c r="J7" s="239">
        <v>945645836.51999998</v>
      </c>
    </row>
    <row r="8" spans="1:11" ht="21" x14ac:dyDescent="0.35">
      <c r="A8" s="237">
        <v>2</v>
      </c>
      <c r="B8" s="240" t="s">
        <v>208</v>
      </c>
      <c r="C8" s="238">
        <v>94036090</v>
      </c>
      <c r="D8" s="239">
        <v>1407.2602900000002</v>
      </c>
      <c r="E8" s="239">
        <v>36426975.530000009</v>
      </c>
      <c r="F8" s="237">
        <v>2</v>
      </c>
      <c r="G8" s="238" t="s">
        <v>209</v>
      </c>
      <c r="H8" s="238">
        <v>24029020</v>
      </c>
      <c r="I8" s="239">
        <v>159.19499999999999</v>
      </c>
      <c r="J8" s="239">
        <v>63605679.390000001</v>
      </c>
    </row>
    <row r="9" spans="1:11" ht="21" x14ac:dyDescent="0.35">
      <c r="A9" s="237">
        <v>3</v>
      </c>
      <c r="B9" s="238" t="s">
        <v>70</v>
      </c>
      <c r="C9" s="238">
        <v>10063099</v>
      </c>
      <c r="D9" s="239">
        <v>1031.6255999999998</v>
      </c>
      <c r="E9" s="239">
        <v>20035680.550000001</v>
      </c>
      <c r="F9" s="237">
        <v>3</v>
      </c>
      <c r="G9" s="238" t="s">
        <v>210</v>
      </c>
      <c r="H9" s="238">
        <v>90181900</v>
      </c>
      <c r="I9" s="239">
        <v>44.568000000000005</v>
      </c>
      <c r="J9" s="239">
        <v>50142586.400000006</v>
      </c>
    </row>
    <row r="10" spans="1:11" ht="21" x14ac:dyDescent="0.35">
      <c r="A10" s="237">
        <v>4</v>
      </c>
      <c r="B10" s="238" t="s">
        <v>211</v>
      </c>
      <c r="C10" s="238">
        <v>11081400</v>
      </c>
      <c r="D10" s="239">
        <v>95</v>
      </c>
      <c r="E10" s="239">
        <v>16237963.75</v>
      </c>
      <c r="F10" s="237">
        <v>4</v>
      </c>
      <c r="G10" s="241" t="s">
        <v>212</v>
      </c>
      <c r="H10" s="238">
        <v>73082029</v>
      </c>
      <c r="I10" s="239">
        <v>26.677</v>
      </c>
      <c r="J10" s="239">
        <v>16475703.48</v>
      </c>
    </row>
    <row r="11" spans="1:11" ht="21" x14ac:dyDescent="0.35">
      <c r="A11" s="237">
        <v>5</v>
      </c>
      <c r="B11" s="238" t="s">
        <v>213</v>
      </c>
      <c r="C11" s="238">
        <v>85043199</v>
      </c>
      <c r="D11" s="239">
        <v>6.3571000000000009</v>
      </c>
      <c r="E11" s="239">
        <v>6720351.3100000005</v>
      </c>
      <c r="F11" s="237">
        <v>5</v>
      </c>
      <c r="G11" s="238" t="s">
        <v>214</v>
      </c>
      <c r="H11" s="238">
        <v>87033371</v>
      </c>
      <c r="I11" s="239">
        <v>32.475000000000001</v>
      </c>
      <c r="J11" s="239">
        <v>15172210.460000001</v>
      </c>
    </row>
    <row r="12" spans="1:11" ht="21" x14ac:dyDescent="0.35">
      <c r="A12" s="237">
        <v>6</v>
      </c>
      <c r="B12" s="238" t="s">
        <v>215</v>
      </c>
      <c r="C12" s="238">
        <v>95069100</v>
      </c>
      <c r="D12" s="239">
        <v>3.0089999999999999</v>
      </c>
      <c r="E12" s="239">
        <v>2051427.12</v>
      </c>
      <c r="F12" s="237">
        <v>6</v>
      </c>
      <c r="G12" s="242" t="s">
        <v>216</v>
      </c>
      <c r="H12" s="238">
        <v>61029000</v>
      </c>
      <c r="I12" s="239">
        <v>14.004</v>
      </c>
      <c r="J12" s="239">
        <v>11438759.609999999</v>
      </c>
    </row>
    <row r="13" spans="1:11" ht="21" x14ac:dyDescent="0.35">
      <c r="A13" s="237">
        <v>7</v>
      </c>
      <c r="B13" s="238" t="s">
        <v>217</v>
      </c>
      <c r="C13" s="238">
        <v>9083100</v>
      </c>
      <c r="D13" s="239">
        <v>4.5149999999999997</v>
      </c>
      <c r="E13" s="239">
        <v>1109055.3799999999</v>
      </c>
      <c r="F13" s="237">
        <v>7</v>
      </c>
      <c r="G13" s="238" t="s">
        <v>218</v>
      </c>
      <c r="H13" s="238">
        <v>84159019</v>
      </c>
      <c r="I13" s="239">
        <v>81.862930000000006</v>
      </c>
      <c r="J13" s="239">
        <v>10931429.939999999</v>
      </c>
    </row>
    <row r="14" spans="1:11" ht="21" x14ac:dyDescent="0.35">
      <c r="A14" s="237">
        <v>8</v>
      </c>
      <c r="B14" s="242" t="s">
        <v>219</v>
      </c>
      <c r="C14" s="238">
        <v>52071000</v>
      </c>
      <c r="D14" s="239">
        <v>1.5343</v>
      </c>
      <c r="E14" s="239">
        <v>501925.87</v>
      </c>
      <c r="F14" s="237">
        <v>8</v>
      </c>
      <c r="G14" s="238" t="s">
        <v>220</v>
      </c>
      <c r="H14" s="238">
        <v>22082090</v>
      </c>
      <c r="I14" s="239">
        <v>26.519600000000001</v>
      </c>
      <c r="J14" s="239">
        <v>10818598.16</v>
      </c>
    </row>
    <row r="15" spans="1:11" ht="21" x14ac:dyDescent="0.35">
      <c r="A15" s="237">
        <v>9</v>
      </c>
      <c r="B15" s="242" t="s">
        <v>221</v>
      </c>
      <c r="C15" s="238">
        <v>96162000</v>
      </c>
      <c r="D15" s="239">
        <v>0.12</v>
      </c>
      <c r="E15" s="239">
        <v>392881.63</v>
      </c>
      <c r="F15" s="237">
        <v>9</v>
      </c>
      <c r="G15" s="238" t="s">
        <v>222</v>
      </c>
      <c r="H15" s="238">
        <v>11071000</v>
      </c>
      <c r="I15" s="239">
        <v>575.86</v>
      </c>
      <c r="J15" s="239">
        <v>8526991.8300000001</v>
      </c>
    </row>
    <row r="16" spans="1:11" ht="21" x14ac:dyDescent="0.35">
      <c r="A16" s="237">
        <v>10</v>
      </c>
      <c r="B16" s="238" t="s">
        <v>223</v>
      </c>
      <c r="C16" s="238">
        <v>44092900</v>
      </c>
      <c r="D16" s="239">
        <v>23.393999999999998</v>
      </c>
      <c r="E16" s="239">
        <v>170817.53</v>
      </c>
      <c r="F16" s="237">
        <v>10</v>
      </c>
      <c r="G16" s="238" t="s">
        <v>224</v>
      </c>
      <c r="H16" s="238">
        <v>85462090</v>
      </c>
      <c r="I16" s="239">
        <v>36.307000000000002</v>
      </c>
      <c r="J16" s="239">
        <v>7583422.8499999996</v>
      </c>
    </row>
    <row r="17" spans="1:10" ht="21" x14ac:dyDescent="0.35">
      <c r="A17" s="237"/>
      <c r="B17" s="238"/>
      <c r="C17" s="238"/>
      <c r="D17" s="239"/>
      <c r="E17" s="239"/>
      <c r="F17" s="237"/>
      <c r="G17" s="238"/>
      <c r="H17" s="238"/>
      <c r="I17" s="239"/>
      <c r="J17" s="239"/>
    </row>
    <row r="18" spans="1:10" ht="21" x14ac:dyDescent="0.35">
      <c r="A18" s="238"/>
      <c r="B18" s="243" t="s">
        <v>225</v>
      </c>
      <c r="C18" s="243"/>
      <c r="D18" s="244">
        <f>SUM(D7:D16)</f>
        <v>3511.0616899999995</v>
      </c>
      <c r="E18" s="245">
        <f>SUM(E7:E16)</f>
        <v>274190959.26999998</v>
      </c>
      <c r="F18" s="237"/>
      <c r="G18" s="243" t="s">
        <v>226</v>
      </c>
      <c r="H18" s="243"/>
      <c r="I18" s="245">
        <f>SUM(I7:I16)</f>
        <v>1011.0795300000001</v>
      </c>
      <c r="J18" s="245">
        <f>SUM(J7:J16)</f>
        <v>1140341218.6399999</v>
      </c>
    </row>
    <row r="19" spans="1:10" ht="21" x14ac:dyDescent="0.35">
      <c r="A19" s="267" t="s">
        <v>43</v>
      </c>
      <c r="B19" s="267"/>
      <c r="C19" s="267"/>
      <c r="D19" s="239">
        <f>D20-D18</f>
        <v>52.164999999999964</v>
      </c>
      <c r="E19" s="239">
        <f>E20-E18</f>
        <v>120862.38999998569</v>
      </c>
      <c r="F19" s="268" t="s">
        <v>43</v>
      </c>
      <c r="G19" s="269"/>
      <c r="H19" s="269"/>
      <c r="I19" s="246">
        <f>I20-I18</f>
        <v>2765.2662100000016</v>
      </c>
      <c r="J19" s="246">
        <f>J20-J18</f>
        <v>66323008.164999485</v>
      </c>
    </row>
    <row r="20" spans="1:10" ht="21" x14ac:dyDescent="0.35">
      <c r="A20" s="261" t="s">
        <v>227</v>
      </c>
      <c r="B20" s="262"/>
      <c r="C20" s="263"/>
      <c r="D20" s="245">
        <v>3563.2266899999995</v>
      </c>
      <c r="E20" s="245">
        <v>274311821.65999997</v>
      </c>
      <c r="F20" s="247"/>
      <c r="G20" s="264" t="s">
        <v>132</v>
      </c>
      <c r="H20" s="264"/>
      <c r="I20" s="243">
        <v>3776.3457400000016</v>
      </c>
      <c r="J20" s="245">
        <v>1206664226.8049994</v>
      </c>
    </row>
    <row r="21" spans="1:10" ht="21" x14ac:dyDescent="0.35">
      <c r="A21" s="130"/>
      <c r="B21" s="130"/>
      <c r="C21" s="130"/>
      <c r="D21" s="130"/>
      <c r="E21" s="130"/>
      <c r="F21" s="130" t="s">
        <v>228</v>
      </c>
      <c r="G21" s="130"/>
      <c r="H21" s="130"/>
      <c r="I21" s="130"/>
      <c r="J21" s="130"/>
    </row>
  </sheetData>
  <mergeCells count="9">
    <mergeCell ref="A20:C20"/>
    <mergeCell ref="G20:H20"/>
    <mergeCell ref="A1:K1"/>
    <mergeCell ref="A2:K2"/>
    <mergeCell ref="A3:K3"/>
    <mergeCell ref="B5:E5"/>
    <mergeCell ref="G5:J5"/>
    <mergeCell ref="A19:C19"/>
    <mergeCell ref="F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ขาออก มค62</vt:lpstr>
      <vt:lpstr>ขาเข้า มค62</vt:lpstr>
      <vt:lpstr>เข้า 10 อันดับ มค62</vt:lpstr>
      <vt:lpstr>ผด.มค62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Tanarat Ponweangtum</dc:creator>
  <cp:lastModifiedBy>Ratchanee Meesanam</cp:lastModifiedBy>
  <cp:lastPrinted>2019-03-05T10:21:45Z</cp:lastPrinted>
  <dcterms:created xsi:type="dcterms:W3CDTF">2019-02-21T04:50:27Z</dcterms:created>
  <dcterms:modified xsi:type="dcterms:W3CDTF">2019-03-14T06:35:42Z</dcterms:modified>
</cp:coreProperties>
</file>